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00" windowHeight="7755"/>
  </bookViews>
  <sheets>
    <sheet name="Анализы" sheetId="1" r:id="rId1"/>
    <sheet name="Инвитро" sheetId="2" r:id="rId2"/>
    <sheet name="Журнал анализов" sheetId="5" r:id="rId3"/>
    <sheet name="Расход Альгерона" sheetId="3" r:id="rId4"/>
    <sheet name="Журнал приема лекарств" sheetId="6" r:id="rId5"/>
  </sheets>
  <calcPr calcId="145621"/>
</workbook>
</file>

<file path=xl/calcChain.xml><?xml version="1.0" encoding="utf-8"?>
<calcChain xmlns="http://schemas.openxmlformats.org/spreadsheetml/2006/main">
  <c r="F6" i="2" l="1"/>
  <c r="E7" i="5" l="1"/>
  <c r="F7" i="5"/>
  <c r="G7" i="5"/>
  <c r="H7" i="5"/>
  <c r="I7" i="5" s="1"/>
  <c r="J7" i="5" s="1"/>
  <c r="K7" i="5" s="1"/>
  <c r="L7" i="5" s="1"/>
  <c r="M7" i="5" s="1"/>
  <c r="N7" i="5" s="1"/>
  <c r="D7" i="5"/>
  <c r="I8" i="1"/>
  <c r="D6" i="3" l="1"/>
  <c r="H8" i="1" l="1"/>
  <c r="J8" i="1" s="1"/>
  <c r="K8" i="1" s="1"/>
  <c r="L8" i="1" s="1"/>
  <c r="M8" i="1" s="1"/>
  <c r="N8" i="1" s="1"/>
  <c r="O8" i="1" s="1"/>
  <c r="P8" i="1" s="1"/>
  <c r="Q8" i="1" s="1"/>
  <c r="R8" i="1" s="1"/>
  <c r="S8" i="1" s="1"/>
  <c r="A33" i="3" l="1"/>
  <c r="B20" i="3"/>
  <c r="A21" i="3"/>
  <c r="B21" i="3" s="1"/>
  <c r="A22" i="3" s="1"/>
  <c r="B22" i="3" s="1"/>
  <c r="A23" i="3" s="1"/>
  <c r="B23" i="3" s="1"/>
  <c r="A24" i="3" s="1"/>
  <c r="B24" i="3" s="1"/>
  <c r="A25" i="3" s="1"/>
  <c r="B25" i="3" s="1"/>
  <c r="A26" i="3" s="1"/>
  <c r="B26" i="3" s="1"/>
  <c r="A27" i="3" s="1"/>
  <c r="B27" i="3" s="1"/>
  <c r="A28" i="3" s="1"/>
  <c r="B28" i="3" s="1"/>
  <c r="A29" i="3" s="1"/>
  <c r="B29" i="3" s="1"/>
  <c r="A30" i="3" s="1"/>
  <c r="B30" i="3" s="1"/>
  <c r="A31" i="3" s="1"/>
  <c r="B31" i="3" s="1"/>
  <c r="A32" i="3" s="1"/>
  <c r="B32" i="3" s="1"/>
  <c r="B33" i="3" s="1"/>
  <c r="A34" i="3" s="1"/>
  <c r="B34" i="3" s="1"/>
  <c r="A35" i="3" s="1"/>
  <c r="B35" i="3" s="1"/>
  <c r="A36" i="3" s="1"/>
  <c r="B36" i="3" s="1"/>
  <c r="A37" i="3" s="1"/>
  <c r="B37" i="3" s="1"/>
  <c r="A38" i="3" s="1"/>
  <c r="B38" i="3" s="1"/>
  <c r="A39" i="3" s="1"/>
  <c r="B39" i="3" s="1"/>
  <c r="A40" i="3" s="1"/>
  <c r="B40" i="3" s="1"/>
  <c r="A41" i="3" s="1"/>
  <c r="B41" i="3" s="1"/>
  <c r="A42" i="3" s="1"/>
  <c r="B42" i="3" s="1"/>
  <c r="A43" i="3" s="1"/>
  <c r="B43" i="3" s="1"/>
  <c r="A44" i="3" s="1"/>
  <c r="B44" i="3" s="1"/>
  <c r="A45" i="3" s="1"/>
  <c r="B45" i="3" s="1"/>
  <c r="A46" i="3" s="1"/>
  <c r="B46" i="3" s="1"/>
  <c r="A47" i="3" s="1"/>
  <c r="B47" i="3" s="1"/>
  <c r="A48" i="3" s="1"/>
  <c r="B48" i="3" s="1"/>
  <c r="A49" i="3" s="1"/>
  <c r="B49" i="3" s="1"/>
  <c r="A50" i="3" s="1"/>
  <c r="B50" i="3" s="1"/>
  <c r="A17" i="3"/>
  <c r="B15" i="3"/>
  <c r="A16" i="3" s="1"/>
  <c r="B16" i="3" s="1"/>
  <c r="B17" i="3" s="1"/>
  <c r="A18" i="3" s="1"/>
  <c r="B18" i="3" s="1"/>
  <c r="A19" i="3" s="1"/>
  <c r="B19" i="3" s="1"/>
  <c r="A20" i="3" s="1"/>
  <c r="A15" i="3"/>
  <c r="B5" i="3"/>
  <c r="A5" i="3"/>
  <c r="A6" i="3"/>
  <c r="B6" i="3" s="1"/>
  <c r="A7" i="3" s="1"/>
  <c r="B7" i="3" s="1"/>
  <c r="A8" i="3" s="1"/>
  <c r="B8" i="3" s="1"/>
  <c r="A9" i="3" s="1"/>
  <c r="B9" i="3" s="1"/>
  <c r="A10" i="3" s="1"/>
  <c r="B10" i="3" s="1"/>
  <c r="A11" i="3" s="1"/>
  <c r="B11" i="3" s="1"/>
  <c r="A12" i="3" s="1"/>
  <c r="B12" i="3" s="1"/>
  <c r="A13" i="3" s="1"/>
  <c r="B13" i="3" s="1"/>
  <c r="A14" i="3" s="1"/>
  <c r="B14" i="3" s="1"/>
  <c r="B4" i="3"/>
  <c r="A4" i="3"/>
  <c r="B3" i="3"/>
  <c r="D4" i="3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C4" i="3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B36" i="2" l="1"/>
  <c r="A36" i="2"/>
</calcChain>
</file>

<file path=xl/sharedStrings.xml><?xml version="1.0" encoding="utf-8"?>
<sst xmlns="http://schemas.openxmlformats.org/spreadsheetml/2006/main" count="505" uniqueCount="294">
  <si>
    <t>Исследование</t>
  </si>
  <si>
    <t>Ср. содержание гемоглобина в эритроците (MCH)</t>
  </si>
  <si>
    <t>СОЭ</t>
  </si>
  <si>
    <t>Креатинин</t>
  </si>
  <si>
    <t>ТТГ</t>
  </si>
  <si>
    <t>Билирубин прямой</t>
  </si>
  <si>
    <t>Билирубин общий</t>
  </si>
  <si>
    <t>Фосфатаза щелочная</t>
  </si>
  <si>
    <t>АлАТ</t>
  </si>
  <si>
    <t>АсАТ</t>
  </si>
  <si>
    <t>Глюкоза</t>
  </si>
  <si>
    <t>Гамма-ГТ</t>
  </si>
  <si>
    <t>Ревматоидный фактор</t>
  </si>
  <si>
    <t>Ср. концентр. гемоглобина в эритроцитах (МСHС)</t>
  </si>
  <si>
    <t>Ширина распределения  эритроц. по объему (RDW)</t>
  </si>
  <si>
    <t>Холестерин</t>
  </si>
  <si>
    <t>Ср. объем эритр-ов (MCV)</t>
  </si>
  <si>
    <t>Вес</t>
  </si>
  <si>
    <t xml:space="preserve">8 недель </t>
  </si>
  <si>
    <t>4 недели</t>
  </si>
  <si>
    <t>12 недель</t>
  </si>
  <si>
    <t>2 недели</t>
  </si>
  <si>
    <t>до ПВТ</t>
  </si>
  <si>
    <t>16 недель</t>
  </si>
  <si>
    <t>20 недель</t>
  </si>
  <si>
    <t xml:space="preserve">Нейтрофилы, абс. число </t>
  </si>
  <si>
    <t>Нейтрофилы, общее число</t>
  </si>
  <si>
    <t>Альфа-фетопротеин</t>
  </si>
  <si>
    <t>Ферритин</t>
  </si>
  <si>
    <t>HCV-РНК чувств. - 60 МЕ/мл</t>
  </si>
  <si>
    <t>Даты (и  недели  терапии и посттерапии)</t>
  </si>
  <si>
    <t>Эритроциты (RBC)</t>
  </si>
  <si>
    <t>Гемоглобин (HGB)</t>
  </si>
  <si>
    <t>Гематокрит (HCT)</t>
  </si>
  <si>
    <t>Тромбоциты (PLT)</t>
  </si>
  <si>
    <t>Лейкоциты (WBC)</t>
  </si>
  <si>
    <t>Эозинофилы (EOS)</t>
  </si>
  <si>
    <t>Базофилы (BAS)</t>
  </si>
  <si>
    <t>Моноциты (MON)</t>
  </si>
  <si>
    <t>Биохимический анализ крови</t>
  </si>
  <si>
    <t>Общий анализ крови</t>
  </si>
  <si>
    <t>Единица измерения</t>
  </si>
  <si>
    <t>min</t>
  </si>
  <si>
    <t>max</t>
  </si>
  <si>
    <t>Щитовидка</t>
  </si>
  <si>
    <t xml:space="preserve"> Анти-ВИЧ-1⁄ВИЧ-2</t>
  </si>
  <si>
    <t>ИЛ-28В</t>
  </si>
  <si>
    <t>Генотип</t>
  </si>
  <si>
    <t>1b</t>
  </si>
  <si>
    <t>F</t>
  </si>
  <si>
    <t>0-1</t>
  </si>
  <si>
    <t>вес на старте</t>
  </si>
  <si>
    <t>возраст</t>
  </si>
  <si>
    <t xml:space="preserve">ПВТ с  05.12.2014 Альгерон …. мкг + Рибавирин 1400 мг </t>
  </si>
  <si>
    <t>№ 2447</t>
  </si>
  <si>
    <t>специальной подготовки не требуется</t>
  </si>
  <si>
    <t>Исследование рекомендуется проводить натощак. Между последним приёмом пищи и взятием крови должно пройти не менее 8 часов.</t>
  </si>
  <si>
    <t>№ 1515</t>
  </si>
  <si>
    <t xml:space="preserve">АЛТ </t>
  </si>
  <si>
    <t xml:space="preserve">АСТ </t>
  </si>
  <si>
    <t>№ 8</t>
  </si>
  <si>
    <t>№ 9</t>
  </si>
  <si>
    <t>билирубин общий</t>
  </si>
  <si>
    <t>билирубин прямой</t>
  </si>
  <si>
    <t>№ 13</t>
  </si>
  <si>
    <t>№ 14</t>
  </si>
  <si>
    <t>ГГТ</t>
  </si>
  <si>
    <t>ЩФ</t>
  </si>
  <si>
    <t>№ 15</t>
  </si>
  <si>
    <t>№ 36</t>
  </si>
  <si>
    <t xml:space="preserve">глюкоза </t>
  </si>
  <si>
    <t>№ 16</t>
  </si>
  <si>
    <t>№ 51</t>
  </si>
  <si>
    <t>сывороточное железо</t>
  </si>
  <si>
    <t>трансферрин</t>
  </si>
  <si>
    <t>№ 48</t>
  </si>
  <si>
    <t>№ 50</t>
  </si>
  <si>
    <t xml:space="preserve">креатинин </t>
  </si>
  <si>
    <t xml:space="preserve">холестирин </t>
  </si>
  <si>
    <t xml:space="preserve">триглицириды </t>
  </si>
  <si>
    <t>№ 22</t>
  </si>
  <si>
    <t>№ 31</t>
  </si>
  <si>
    <t>№ 30</t>
  </si>
  <si>
    <t>Подготовка</t>
  </si>
  <si>
    <t>HCV-РНК</t>
  </si>
  <si>
    <t>№ 350</t>
  </si>
  <si>
    <t>Цена</t>
  </si>
  <si>
    <t>№ 92</t>
  </si>
  <si>
    <t>Рекомендуется взятие крови не ранее чем через 4 часа после последнего приема пищи.</t>
  </si>
  <si>
    <t>Кровь рекомендуется сдавать утром (в период с 8 до 11 часов), натощак (не менее 8 и не более 14 часов голодания, воду пить можно). Накануне избегать пищевых перегрузок.</t>
  </si>
  <si>
    <t>№ 56</t>
  </si>
  <si>
    <t>Накануне исследования необходимо исключить физические нагрузки (спортивные тренировки), приём алкоголя и курение. 
Кровь рекомендуется сдавать утром (в период с 8 до 11 часов), натощак (не менее 8 и не более 14 часов голодания, воду пить можно). Накануне избегать пищевых перегрузок.</t>
  </si>
  <si>
    <t>Т3 общий</t>
  </si>
  <si>
    <t>Т4 общий</t>
  </si>
  <si>
    <t>№ 52</t>
  </si>
  <si>
    <t>Накануне исследования необходимо исключить спортивные тренировки и стрессы. Непосредственно перед взятием крови пациент должен находиться в состоянии покоя. 
Кровь рекомендуется сдавать утром (в период с 8 до 11 часов), натощак (не менее 8 и не более 14 часов голодания, воду пить можно). Накануне избегать пищевых перегрузок.</t>
  </si>
  <si>
    <t>Взятие крови должно проводиться до проведения исследований, с использованием рентгеноконтрастных средств. Накануне исследования необходимо исключить физические нагрузки и стрессы. Непосредственно перед взятием крови пациент должен находиться в состоянии покоя не менее 30 мин. 
Кровь рекомендуется сдавать утром (в период с 8 до 11 часов), натощак (не менее 8 и не более 14 часов голодания, воду пить можно). Накануне избегать пищевых перегрузок.</t>
  </si>
  <si>
    <t>№ 54</t>
  </si>
  <si>
    <t xml:space="preserve">Антитела к тиреоидной пероксидазе </t>
  </si>
  <si>
    <t>№ 58</t>
  </si>
  <si>
    <t>AMA (Антитела к митохондриям )</t>
  </si>
  <si>
    <t>№ 804</t>
  </si>
  <si>
    <t>ANA (Антиядерные антитела)</t>
  </si>
  <si>
    <t>№ 125</t>
  </si>
  <si>
    <t>Специальная подготовка не требуется. Рекомендуется взятие крови не ранее чем через 4 часа после последнего приема пищи.</t>
  </si>
  <si>
    <t>№ 44</t>
  </si>
  <si>
    <t>Кровь рекомендуется сдавать утром (в период с 8 до 11 часов), натощак (не менее 8 и не более 14 часов голодания, воду пить можно). Накануне избегать пищевых перегрузок. Исключить курение.</t>
  </si>
  <si>
    <t>№ 68</t>
  </si>
  <si>
    <t xml:space="preserve">Специальная подготовка не требуется. Рекомендуется взятие крови не ранее чем через 4 часа после последнего приема пищи. </t>
  </si>
  <si>
    <t>№ 73</t>
  </si>
  <si>
    <t>№ 76</t>
  </si>
  <si>
    <t>Anti-HAV-IgG (антитела класса IgG к вирусу гепатита А)</t>
  </si>
  <si>
    <t>№ 71</t>
  </si>
  <si>
    <t>Вирус гепатита G (Нepatitis G virus, HGV)</t>
  </si>
  <si>
    <t>Anti-HBс IgМ (антитела класса IgМ к HB-core-антигену вируса гепатита B)</t>
  </si>
  <si>
    <t>Anti-HAV-IgM (антитела класса IgM к вирусу гепатита А)</t>
  </si>
  <si>
    <t>№ 72</t>
  </si>
  <si>
    <t>HBsAg, качественный тест (HBs-антиген, поверхностный антиген вируса гепатита B, «австралийский» антиген)</t>
  </si>
  <si>
    <t>№ 326</t>
  </si>
  <si>
    <t xml:space="preserve">Специальной подготовки к исследованию не требуется. </t>
  </si>
  <si>
    <t>№ п/п</t>
  </si>
  <si>
    <t>Если ты откажешься от своей мечты, то что останется?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</si>
  <si>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</si>
  <si>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</si>
  <si>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</si>
  <si>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</si>
  <si>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</si>
  <si>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</si>
  <si>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</si>
  <si>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</si>
  <si>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</si>
  <si>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</si>
  <si>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</si>
  <si>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</si>
  <si>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</si>
  <si>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</si>
  <si>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</si>
  <si>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</si>
  <si>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</si>
  <si>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</si>
  <si>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</si>
  <si>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</si>
  <si>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</si>
  <si>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</si>
  <si>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</si>
  <si>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</si>
  <si>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</si>
  <si>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</si>
  <si>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</si>
  <si>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</si>
  <si>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4.1</t>
  </si>
  <si>
    <t>4.2</t>
  </si>
  <si>
    <t>4.3</t>
  </si>
  <si>
    <t>5</t>
  </si>
  <si>
    <t>6</t>
  </si>
  <si>
    <t>7</t>
  </si>
  <si>
    <t>8</t>
  </si>
  <si>
    <t>9</t>
  </si>
  <si>
    <t>10</t>
  </si>
  <si>
    <t>2</t>
  </si>
  <si>
    <t>3</t>
  </si>
  <si>
    <t>4</t>
  </si>
  <si>
    <t>11</t>
  </si>
  <si>
    <t>Тест на другие вирусные гепатиты</t>
  </si>
  <si>
    <t>12</t>
  </si>
  <si>
    <t>12.1</t>
  </si>
  <si>
    <t>12.2</t>
  </si>
  <si>
    <t>12.3</t>
  </si>
  <si>
    <t>12.4</t>
  </si>
  <si>
    <t>13</t>
  </si>
  <si>
    <t>Норма</t>
  </si>
  <si>
    <t>29 лет</t>
  </si>
  <si>
    <t>Сдавать кровь утром, в период с 8 до 11 часов, натощак (рекомендуется не менее 8 часов и не более 14 часов голода, питье – вода, в обычном режиме, накануне избегать пищевых перегрузок).</t>
  </si>
  <si>
    <t xml:space="preserve">Кровь рекомендуется сдавать утром (в период с 8 до 11 часов), натощак (не менее 8 и не более 14 часов голодания, воду пить можно). Накануне избегать пищевых перегрузок. </t>
  </si>
  <si>
    <t>Кровь рекомендуется сдавать утром (в период с 8 до 11 часов), строго натощак (не менее 8 и не более 14 часов голодания, воду пить можно). Накануне избегать пищевых перегрузок.</t>
  </si>
  <si>
    <t>Кровь рекомендуется сдавать утром (в период с 8 до 11 часов), строго натощак (не менее 12 и не более 14 часов голодания, воду пить можно). Накануне избегать пищевых перегрузок.</t>
  </si>
  <si>
    <t>Номер анализа</t>
  </si>
  <si>
    <t>Наименование анализа</t>
  </si>
  <si>
    <t xml:space="preserve">Триглицириды </t>
  </si>
  <si>
    <t>Трансферрин</t>
  </si>
  <si>
    <t>Сывороточное железо</t>
  </si>
  <si>
    <t>3.11</t>
  </si>
  <si>
    <t>3.12</t>
  </si>
  <si>
    <t>3.13</t>
  </si>
  <si>
    <t>87 кг</t>
  </si>
  <si>
    <t>МЕ/мл</t>
  </si>
  <si>
    <t>-</t>
  </si>
  <si>
    <t>не обнаружено</t>
  </si>
  <si>
    <t>ОТРИЦАТ.</t>
  </si>
  <si>
    <t>%</t>
  </si>
  <si>
    <t>г/дл</t>
  </si>
  <si>
    <t>млн/мкл</t>
  </si>
  <si>
    <t>фл</t>
  </si>
  <si>
    <t>пг</t>
  </si>
  <si>
    <t>тыс/мкл</t>
  </si>
  <si>
    <t>&lt;1</t>
  </si>
  <si>
    <t>Лимфоциты, общее число (LYM)</t>
  </si>
  <si>
    <t>Лимфоциты, абсолютное число (LYM)</t>
  </si>
  <si>
    <t>2.19</t>
  </si>
  <si>
    <t>Моноциты, абсолютное число (MON)</t>
  </si>
  <si>
    <t>Эозинофилы, абсолютное число (EOS)</t>
  </si>
  <si>
    <t>Базофилы, абсолютное число (BAS)</t>
  </si>
  <si>
    <t>мм/ч</t>
  </si>
  <si>
    <t>&lt;15</t>
  </si>
  <si>
    <t>ед/л</t>
  </si>
  <si>
    <t>&lt;41</t>
  </si>
  <si>
    <t>&lt;37</t>
  </si>
  <si>
    <t>мкмоль/л</t>
  </si>
  <si>
    <t>&lt;7,9</t>
  </si>
  <si>
    <t>Билирубин непрямой</t>
  </si>
  <si>
    <t>&lt;19</t>
  </si>
  <si>
    <t>&lt;49</t>
  </si>
  <si>
    <t>ммоль/л</t>
  </si>
  <si>
    <t>МЕд/мл</t>
  </si>
  <si>
    <t>&lt;30,0</t>
  </si>
  <si>
    <t>&lt;20,0</t>
  </si>
  <si>
    <t>г/л</t>
  </si>
  <si>
    <t>% насыщения трансферина</t>
  </si>
  <si>
    <t>Т3 свободный</t>
  </si>
  <si>
    <t>Т4 свободный</t>
  </si>
  <si>
    <t>мкг/л</t>
  </si>
  <si>
    <t>пмоль/л</t>
  </si>
  <si>
    <t>мЕд/л</t>
  </si>
  <si>
    <t>Антитела к тиреоидной пероксидазе (АТ-ТПО)</t>
  </si>
  <si>
    <t>Ед/мл</t>
  </si>
  <si>
    <t>&lt;3</t>
  </si>
  <si>
    <t>&lt;5,6</t>
  </si>
  <si>
    <t>ПОЛОЖИТ.</t>
  </si>
  <si>
    <t>НЕ ОБНАР.</t>
  </si>
  <si>
    <t>IL28B:rs8099917 - T/T IL28B:rs12979860 - C/T</t>
  </si>
  <si>
    <t>&lt;1:40</t>
  </si>
  <si>
    <t>титр</t>
  </si>
  <si>
    <t>Декабрь</t>
  </si>
  <si>
    <t>Уколы (недели)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</si>
  <si>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</si>
  <si>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</si>
  <si>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</si>
  <si>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</si>
  <si>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</si>
  <si>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</si>
  <si>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</si>
  <si>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</si>
  <si>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</si>
  <si>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</si>
  <si>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Кол-во Альгерона, мл</t>
  </si>
  <si>
    <t>Дата</t>
  </si>
  <si>
    <t>Месяц</t>
  </si>
  <si>
    <t>Входящий остаток</t>
  </si>
  <si>
    <t>Исходящий остаток</t>
  </si>
  <si>
    <t>4,7X10^4</t>
  </si>
  <si>
    <t>Недели</t>
  </si>
  <si>
    <t>+</t>
  </si>
  <si>
    <t>16</t>
  </si>
  <si>
    <t>20</t>
  </si>
  <si>
    <t>24</t>
  </si>
  <si>
    <t>28</t>
  </si>
  <si>
    <t>32</t>
  </si>
  <si>
    <t>36</t>
  </si>
  <si>
    <t>40</t>
  </si>
  <si>
    <t>44</t>
  </si>
  <si>
    <t>48</t>
  </si>
  <si>
    <t>АЛТ</t>
  </si>
  <si>
    <t>Нейтрофилы</t>
  </si>
  <si>
    <t>Гемоглобин</t>
  </si>
  <si>
    <t>Эритроциты</t>
  </si>
  <si>
    <t>Тромбоциты</t>
  </si>
  <si>
    <t>20.12.2014</t>
  </si>
  <si>
    <t>03.01.2015</t>
  </si>
  <si>
    <t>Рибавирин 1400 мг</t>
  </si>
  <si>
    <t>Золотой корень</t>
  </si>
  <si>
    <t>Утро</t>
  </si>
  <si>
    <t>День</t>
  </si>
  <si>
    <t>Альгерон 0,7 мл 20-30</t>
  </si>
  <si>
    <t>АСТ</t>
  </si>
  <si>
    <t>Урсосан</t>
  </si>
  <si>
    <t>Вечер 3 т.</t>
  </si>
  <si>
    <t>24 недели</t>
  </si>
  <si>
    <t>28 недель</t>
  </si>
  <si>
    <t>32 недели</t>
  </si>
  <si>
    <t>36 недель</t>
  </si>
  <si>
    <t>40 недель</t>
  </si>
  <si>
    <t>44 недели</t>
  </si>
  <si>
    <t>48 недель</t>
  </si>
  <si>
    <t>Витамин Е 1 т.</t>
  </si>
  <si>
    <t>07-00 3 т.</t>
  </si>
  <si>
    <t>19-00 4 т.</t>
  </si>
  <si>
    <t>&lt;10^2</t>
  </si>
  <si>
    <t>не обнар.</t>
  </si>
  <si>
    <r>
      <t xml:space="preserve">Anti-HAV-IgG (антитела класса IgG к вирусу гепатита </t>
    </r>
    <r>
      <rPr>
        <b/>
        <sz val="12"/>
        <color rgb="FFFF0000"/>
        <rFont val="Arial"/>
        <family val="2"/>
        <charset val="204"/>
      </rPr>
      <t>А</t>
    </r>
    <r>
      <rPr>
        <b/>
        <sz val="12"/>
        <color theme="1"/>
        <rFont val="Arial"/>
        <family val="2"/>
        <charset val="204"/>
      </rPr>
      <t>)</t>
    </r>
  </si>
  <si>
    <r>
      <t>Anti-HAV-IgM (антитела класса IgM к вирусу гепатита</t>
    </r>
    <r>
      <rPr>
        <b/>
        <sz val="12"/>
        <color rgb="FFFF0000"/>
        <rFont val="Arial"/>
        <family val="2"/>
        <charset val="204"/>
      </rPr>
      <t xml:space="preserve"> А</t>
    </r>
    <r>
      <rPr>
        <b/>
        <sz val="12"/>
        <color theme="1"/>
        <rFont val="Arial"/>
        <family val="2"/>
        <charset val="204"/>
      </rPr>
      <t>)</t>
    </r>
  </si>
  <si>
    <r>
      <t xml:space="preserve">Anti-HBс IgМ (антитела класса IgМ к HB-core-антигену вируса гепатита </t>
    </r>
    <r>
      <rPr>
        <b/>
        <sz val="12"/>
        <color rgb="FFFF0000"/>
        <rFont val="Arial"/>
        <family val="2"/>
        <charset val="204"/>
      </rPr>
      <t>B</t>
    </r>
    <r>
      <rPr>
        <b/>
        <sz val="12"/>
        <color theme="1"/>
        <rFont val="Arial"/>
        <family val="2"/>
        <charset val="204"/>
      </rPr>
      <t>)</t>
    </r>
  </si>
  <si>
    <r>
      <t xml:space="preserve">HBsAg, качественный тест (HBs-антиген, поверхностный антиген вируса гепатита </t>
    </r>
    <r>
      <rPr>
        <b/>
        <sz val="12"/>
        <color rgb="FFFF0000"/>
        <rFont val="Arial"/>
        <family val="2"/>
        <charset val="204"/>
      </rPr>
      <t>B</t>
    </r>
    <r>
      <rPr>
        <b/>
        <sz val="12"/>
        <color theme="1"/>
        <rFont val="Arial"/>
        <family val="2"/>
        <charset val="204"/>
      </rPr>
      <t>, «австралийский» антиген)</t>
    </r>
  </si>
  <si>
    <r>
      <t xml:space="preserve">Вирус гепатита </t>
    </r>
    <r>
      <rPr>
        <b/>
        <sz val="12"/>
        <color rgb="FFFF0000"/>
        <rFont val="Arial"/>
        <family val="2"/>
        <charset val="204"/>
      </rPr>
      <t>G</t>
    </r>
    <r>
      <rPr>
        <b/>
        <sz val="12"/>
        <color theme="1"/>
        <rFont val="Arial"/>
        <family val="2"/>
        <charset val="204"/>
      </rPr>
      <t xml:space="preserve"> (Нepatitis G virus, HGV)</t>
    </r>
  </si>
  <si>
    <t>3.14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</si>
</sst>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u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49" fontId="4" fillId="0" borderId="0" xfId="0" applyNumberFormat="1" applyFont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0" fillId="4" borderId="0" xfId="0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4" fillId="7" borderId="2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8" borderId="0" xfId="0" applyFill="1" applyAlignment="1">
      <alignment horizontal="center" vertical="center" wrapText="1"/>
    </xf>
    <xf numFmtId="14" fontId="0" fillId="8" borderId="0" xfId="0" applyNumberFormat="1" applyFill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/>
    <xf numFmtId="0" fontId="4" fillId="2" borderId="0" xfId="0" applyFont="1" applyFill="1" applyBorder="1" applyAlignment="1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Fill="1"/>
    <xf numFmtId="0" fontId="4" fillId="3" borderId="0" xfId="0" applyFont="1" applyFill="1"/>
    <xf numFmtId="0" fontId="4" fillId="4" borderId="0" xfId="0" applyFont="1" applyFill="1"/>
    <xf numFmtId="0" fontId="0" fillId="9" borderId="1" xfId="0" applyFill="1" applyBorder="1" applyAlignment="1">
      <alignment horizontal="center" vertical="center" wrapText="1"/>
    </xf>
    <xf numFmtId="49" fontId="0" fillId="8" borderId="0" xfId="0" applyNumberFormat="1" applyFill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 shrinkToFit="1"/>
    </xf>
    <xf numFmtId="0" fontId="8" fillId="5" borderId="1" xfId="0" applyFont="1" applyFill="1" applyBorder="1"/>
    <xf numFmtId="0" fontId="8" fillId="5" borderId="1" xfId="0" applyFont="1" applyFill="1" applyBorder="1" applyAlignment="1">
      <alignment horizontal="left" vertical="center" wrapText="1" shrinkToFit="1"/>
    </xf>
    <xf numFmtId="0" fontId="8" fillId="6" borderId="1" xfId="0" applyFont="1" applyFill="1" applyBorder="1" applyAlignment="1">
      <alignment horizontal="left" vertical="center" wrapText="1" shrinkToFit="1"/>
    </xf>
    <xf numFmtId="0" fontId="8" fillId="7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 shrinkToFit="1"/>
    </xf>
    <xf numFmtId="2" fontId="8" fillId="4" borderId="3" xfId="0" applyNumberFormat="1" applyFont="1" applyFill="1" applyBorder="1" applyAlignment="1">
      <alignment horizontal="center" vertical="center"/>
    </xf>
    <xf numFmtId="0" fontId="8" fillId="4" borderId="3" xfId="0" applyNumberFormat="1" applyFont="1" applyFill="1" applyBorder="1" applyAlignment="1">
      <alignment horizontal="center" vertical="center"/>
    </xf>
    <xf numFmtId="0" fontId="9" fillId="4" borderId="3" xfId="0" applyNumberFormat="1" applyFont="1" applyFill="1" applyBorder="1" applyAlignment="1">
      <alignment horizontal="center" vertical="center"/>
    </xf>
    <xf numFmtId="0" fontId="11" fillId="4" borderId="3" xfId="0" applyNumberFormat="1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 shrinkToFit="1"/>
    </xf>
    <xf numFmtId="0" fontId="4" fillId="7" borderId="7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8" fillId="6" borderId="1" xfId="0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>
      <alignment horizontal="center" vertical="center"/>
    </xf>
    <xf numFmtId="0" fontId="9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/>
    <xf numFmtId="0" fontId="8" fillId="6" borderId="12" xfId="0" applyFont="1" applyFill="1" applyBorder="1" applyAlignment="1">
      <alignment horizontal="center" vertical="center" wrapText="1" shrinkToFit="1"/>
    </xf>
    <xf numFmtId="0" fontId="8" fillId="6" borderId="13" xfId="0" applyFont="1" applyFill="1" applyBorder="1" applyAlignment="1">
      <alignment horizontal="center" vertical="center" wrapText="1" shrinkToFit="1"/>
    </xf>
    <xf numFmtId="2" fontId="8" fillId="6" borderId="1" xfId="0" applyNumberFormat="1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 wrapText="1" shrinkToFit="1"/>
    </xf>
    <xf numFmtId="0" fontId="8" fillId="6" borderId="15" xfId="0" applyFont="1" applyFill="1" applyBorder="1" applyAlignment="1">
      <alignment horizontal="center" vertical="center" wrapText="1" shrinkToFit="1"/>
    </xf>
    <xf numFmtId="0" fontId="8" fillId="7" borderId="10" xfId="0" applyFont="1" applyFill="1" applyBorder="1" applyAlignment="1">
      <alignment horizontal="center" vertical="center" wrapText="1" shrinkToFit="1"/>
    </xf>
    <xf numFmtId="0" fontId="8" fillId="7" borderId="11" xfId="0" applyFont="1" applyFill="1" applyBorder="1" applyAlignment="1">
      <alignment horizontal="center" vertical="center" wrapText="1" shrinkToFit="1"/>
    </xf>
    <xf numFmtId="2" fontId="11" fillId="4" borderId="3" xfId="0" applyNumberFormat="1" applyFont="1" applyFill="1" applyBorder="1" applyAlignment="1">
      <alignment horizontal="center" vertical="center"/>
    </xf>
    <xf numFmtId="0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/>
    <xf numFmtId="0" fontId="8" fillId="7" borderId="12" xfId="0" applyFont="1" applyFill="1" applyBorder="1" applyAlignment="1">
      <alignment horizontal="center" vertical="center" wrapText="1" shrinkToFit="1"/>
    </xf>
    <xf numFmtId="0" fontId="8" fillId="7" borderId="13" xfId="0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6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right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4" fontId="4" fillId="4" borderId="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textRotation="30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 shrinkToFit="1"/>
    </xf>
    <xf numFmtId="0" fontId="4" fillId="2" borderId="0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6" borderId="10" xfId="0" applyFont="1" applyFill="1" applyBorder="1" applyAlignment="1">
      <alignment horizontal="center" vertical="center" wrapText="1" shrinkToFit="1"/>
    </xf>
    <xf numFmtId="0" fontId="8" fillId="6" borderId="11" xfId="0" applyFont="1" applyFill="1" applyBorder="1" applyAlignment="1">
      <alignment horizontal="center" vertical="center" wrapText="1" shrinkToFit="1"/>
    </xf>
    <xf numFmtId="0" fontId="8" fillId="6" borderId="12" xfId="0" applyFont="1" applyFill="1" applyBorder="1" applyAlignment="1">
      <alignment horizontal="center" vertical="center" wrapText="1" shrinkToFit="1"/>
    </xf>
    <xf numFmtId="0" fontId="8" fillId="6" borderId="13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4" borderId="0" xfId="0" applyFont="1" applyFill="1" applyBorder="1"/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CCFF"/>
      <color rgb="FFFF99FF"/>
      <color rgb="FFFFCC99"/>
      <color rgb="FF66FF66"/>
      <color rgb="FFFFFFCC"/>
      <color rgb="FFFF9966"/>
      <color rgb="FFFFCCCC"/>
      <color rgb="FF6699FF"/>
      <color rgb="FFFF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4"/>
  <sheetViews>
    <sheetView tabSelected="1" topLeftCell="A7" zoomScale="70" zoomScaleNormal="70" workbookViewId="0">
      <pane xSplit="5" ySplit="3" topLeftCell="F37" activePane="bottomRight" state="frozen"/>
      <selection activeCell="A7" sqref="A7"/>
      <selection pane="topRight" activeCell="F7" sqref="F7"/>
      <selection pane="bottomLeft" activeCell="A10" sqref="A10"/>
      <selection pane="bottomRight" activeCell="B48" sqref="B48"/>
    </sheetView>
  </sheetViews>
  <sheetFormatPr defaultRowHeight="15" x14ac:dyDescent="0.2"/>
  <cols>
    <col min="1" max="1" width="5.140625" style="8" customWidth="1"/>
    <col min="2" max="2" width="22" style="36" customWidth="1"/>
    <col min="3" max="3" width="13.42578125" style="36" customWidth="1"/>
    <col min="4" max="4" width="10" style="36" customWidth="1"/>
    <col min="5" max="5" width="8.85546875" style="36" customWidth="1"/>
    <col min="6" max="6" width="13.5703125" style="48" bestFit="1" customWidth="1"/>
    <col min="7" max="12" width="13.5703125" style="36" bestFit="1" customWidth="1"/>
    <col min="13" max="13" width="13.42578125" style="126" bestFit="1" customWidth="1"/>
    <col min="14" max="19" width="13.42578125" style="36" bestFit="1" customWidth="1"/>
    <col min="20" max="16384" width="9.140625" style="36"/>
  </cols>
  <sheetData>
    <row r="1" spans="1:38" hidden="1" x14ac:dyDescent="0.2">
      <c r="B1" s="15" t="s">
        <v>47</v>
      </c>
      <c r="C1" s="15" t="s">
        <v>48</v>
      </c>
      <c r="D1" s="15"/>
      <c r="E1" s="15"/>
      <c r="F1" s="148"/>
      <c r="G1" s="15"/>
      <c r="H1" s="15"/>
      <c r="I1" s="15"/>
      <c r="J1" s="35"/>
    </row>
    <row r="2" spans="1:38" hidden="1" x14ac:dyDescent="0.2">
      <c r="B2" s="15" t="s">
        <v>46</v>
      </c>
      <c r="C2" s="21" t="s">
        <v>229</v>
      </c>
      <c r="D2" s="15"/>
      <c r="E2" s="15"/>
      <c r="F2" s="148"/>
      <c r="G2" s="15"/>
      <c r="H2" s="15"/>
      <c r="I2" s="15"/>
      <c r="J2" s="35"/>
    </row>
    <row r="3" spans="1:38" hidden="1" x14ac:dyDescent="0.2">
      <c r="B3" s="15" t="s">
        <v>49</v>
      </c>
      <c r="C3" s="15" t="s">
        <v>50</v>
      </c>
      <c r="D3" s="15"/>
      <c r="E3" s="15"/>
      <c r="F3" s="148"/>
      <c r="G3" s="15"/>
      <c r="H3" s="15"/>
      <c r="I3" s="15"/>
      <c r="J3" s="35"/>
    </row>
    <row r="4" spans="1:38" hidden="1" x14ac:dyDescent="0.2">
      <c r="B4" s="15" t="s">
        <v>51</v>
      </c>
      <c r="C4" s="21" t="s">
        <v>184</v>
      </c>
      <c r="D4" s="15"/>
      <c r="E4" s="15"/>
      <c r="F4" s="148"/>
      <c r="G4" s="15"/>
      <c r="H4" s="15"/>
      <c r="I4" s="15"/>
      <c r="J4" s="35"/>
    </row>
    <row r="5" spans="1:38" hidden="1" x14ac:dyDescent="0.2">
      <c r="B5" s="15" t="s">
        <v>52</v>
      </c>
      <c r="C5" s="15" t="s">
        <v>171</v>
      </c>
      <c r="D5" s="15"/>
      <c r="E5" s="15"/>
      <c r="F5" s="148"/>
      <c r="G5" s="15"/>
      <c r="H5" s="15"/>
      <c r="I5" s="15"/>
      <c r="J5" s="35"/>
    </row>
    <row r="6" spans="1:38" hidden="1" x14ac:dyDescent="0.2">
      <c r="B6" s="111" t="s">
        <v>53</v>
      </c>
      <c r="C6" s="111"/>
      <c r="D6" s="111"/>
      <c r="E6" s="111"/>
      <c r="F6" s="111"/>
      <c r="G6" s="37"/>
      <c r="H6" s="37"/>
      <c r="I6" s="37"/>
      <c r="J6" s="37"/>
    </row>
    <row r="7" spans="1:38" ht="36" customHeight="1" x14ac:dyDescent="0.2">
      <c r="A7" s="94" t="s">
        <v>120</v>
      </c>
      <c r="B7" s="97" t="s">
        <v>0</v>
      </c>
      <c r="C7" s="97" t="s">
        <v>41</v>
      </c>
      <c r="D7" s="97" t="s">
        <v>170</v>
      </c>
      <c r="E7" s="97"/>
      <c r="F7" s="119" t="s">
        <v>30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1:38" ht="24" customHeight="1" x14ac:dyDescent="0.2">
      <c r="A8" s="95"/>
      <c r="B8" s="97"/>
      <c r="C8" s="97"/>
      <c r="D8" s="101" t="s">
        <v>42</v>
      </c>
      <c r="E8" s="101" t="s">
        <v>43</v>
      </c>
      <c r="F8" s="102" t="s">
        <v>22</v>
      </c>
      <c r="G8" s="11">
        <v>41993</v>
      </c>
      <c r="H8" s="11">
        <f>G8+14</f>
        <v>42007</v>
      </c>
      <c r="I8" s="11">
        <f>H8+28</f>
        <v>42035</v>
      </c>
      <c r="J8" s="11">
        <f>I8+28</f>
        <v>42063</v>
      </c>
      <c r="K8" s="11">
        <f t="shared" ref="K8:S8" si="0">J8+28</f>
        <v>42091</v>
      </c>
      <c r="L8" s="11">
        <f t="shared" si="0"/>
        <v>42119</v>
      </c>
      <c r="M8" s="11">
        <f t="shared" si="0"/>
        <v>42147</v>
      </c>
      <c r="N8" s="11">
        <f t="shared" si="0"/>
        <v>42175</v>
      </c>
      <c r="O8" s="11">
        <f t="shared" si="0"/>
        <v>42203</v>
      </c>
      <c r="P8" s="11">
        <f t="shared" si="0"/>
        <v>42231</v>
      </c>
      <c r="Q8" s="11">
        <f t="shared" si="0"/>
        <v>42259</v>
      </c>
      <c r="R8" s="11">
        <f t="shared" si="0"/>
        <v>42287</v>
      </c>
      <c r="S8" s="11">
        <f t="shared" si="0"/>
        <v>42315</v>
      </c>
    </row>
    <row r="9" spans="1:38" ht="24" customHeight="1" x14ac:dyDescent="0.2">
      <c r="A9" s="96"/>
      <c r="B9" s="97"/>
      <c r="C9" s="97"/>
      <c r="D9" s="101"/>
      <c r="E9" s="101"/>
      <c r="F9" s="102"/>
      <c r="G9" s="11" t="s">
        <v>21</v>
      </c>
      <c r="H9" s="11" t="s">
        <v>19</v>
      </c>
      <c r="I9" s="11" t="s">
        <v>18</v>
      </c>
      <c r="J9" s="11" t="s">
        <v>20</v>
      </c>
      <c r="K9" s="11" t="s">
        <v>23</v>
      </c>
      <c r="L9" s="11" t="s">
        <v>24</v>
      </c>
      <c r="M9" s="38" t="s">
        <v>276</v>
      </c>
      <c r="N9" s="39" t="s">
        <v>277</v>
      </c>
      <c r="O9" s="39" t="s">
        <v>278</v>
      </c>
      <c r="P9" s="39" t="s">
        <v>279</v>
      </c>
      <c r="Q9" s="39" t="s">
        <v>280</v>
      </c>
      <c r="R9" s="39" t="s">
        <v>281</v>
      </c>
      <c r="S9" s="39" t="s">
        <v>282</v>
      </c>
    </row>
    <row r="10" spans="1:38" ht="31.5" x14ac:dyDescent="0.25">
      <c r="A10" s="9">
        <v>1</v>
      </c>
      <c r="B10" s="56" t="s">
        <v>29</v>
      </c>
      <c r="C10" s="22" t="s">
        <v>185</v>
      </c>
      <c r="D10" s="112" t="s">
        <v>187</v>
      </c>
      <c r="E10" s="112"/>
      <c r="F10" s="53" t="s">
        <v>249</v>
      </c>
      <c r="G10" s="54" t="s">
        <v>286</v>
      </c>
      <c r="H10" s="54" t="s">
        <v>287</v>
      </c>
      <c r="I10" s="54"/>
      <c r="J10" s="54" t="s">
        <v>287</v>
      </c>
      <c r="K10" s="54"/>
      <c r="L10" s="54"/>
      <c r="M10" s="54" t="s">
        <v>287</v>
      </c>
      <c r="N10" s="55"/>
      <c r="O10" s="55"/>
      <c r="P10" s="55"/>
      <c r="Q10" s="55"/>
      <c r="R10" s="55"/>
      <c r="S10" s="55"/>
    </row>
    <row r="11" spans="1:38" s="42" customFormat="1" ht="30.75" customHeight="1" thickBot="1" x14ac:dyDescent="0.25">
      <c r="A11" s="12" t="s">
        <v>159</v>
      </c>
      <c r="B11" s="108" t="s">
        <v>40</v>
      </c>
      <c r="C11" s="108"/>
      <c r="D11" s="109"/>
      <c r="E11" s="109"/>
      <c r="F11" s="108"/>
      <c r="G11" s="108"/>
      <c r="H11" s="108"/>
      <c r="I11" s="108"/>
      <c r="J11" s="108"/>
      <c r="K11" s="108"/>
      <c r="L11" s="108"/>
      <c r="M11" s="127"/>
      <c r="N11" s="41"/>
      <c r="O11" s="41"/>
      <c r="P11" s="41"/>
      <c r="Q11" s="41"/>
      <c r="R11" s="41"/>
      <c r="S11" s="41"/>
    </row>
    <row r="12" spans="1:38" s="43" customFormat="1" ht="30" customHeight="1" x14ac:dyDescent="0.25">
      <c r="A12" s="10" t="s">
        <v>122</v>
      </c>
      <c r="B12" s="59" t="s">
        <v>31</v>
      </c>
      <c r="C12" s="66" t="s">
        <v>191</v>
      </c>
      <c r="D12" s="132">
        <v>4.3</v>
      </c>
      <c r="E12" s="133">
        <v>5.7</v>
      </c>
      <c r="F12" s="60">
        <v>5.49</v>
      </c>
      <c r="G12" s="84">
        <v>5.19</v>
      </c>
      <c r="H12" s="84">
        <v>4.49</v>
      </c>
      <c r="I12" s="88">
        <v>3.91</v>
      </c>
      <c r="J12" s="88">
        <v>4.1100000000000003</v>
      </c>
      <c r="K12" s="84"/>
      <c r="L12" s="84"/>
      <c r="M12" s="134">
        <v>4.25</v>
      </c>
      <c r="N12" s="135"/>
      <c r="O12" s="135"/>
      <c r="P12" s="135"/>
      <c r="Q12" s="135"/>
      <c r="R12" s="135"/>
      <c r="S12" s="135"/>
    </row>
    <row r="13" spans="1:38" s="45" customFormat="1" ht="31.5" x14ac:dyDescent="0.25">
      <c r="A13" s="10" t="s">
        <v>123</v>
      </c>
      <c r="B13" s="59" t="s">
        <v>32</v>
      </c>
      <c r="C13" s="66" t="s">
        <v>190</v>
      </c>
      <c r="D13" s="91">
        <v>13.2</v>
      </c>
      <c r="E13" s="92">
        <v>17.3</v>
      </c>
      <c r="F13" s="61">
        <v>16.100000000000001</v>
      </c>
      <c r="G13" s="84">
        <v>15</v>
      </c>
      <c r="H13" s="88">
        <v>13</v>
      </c>
      <c r="I13" s="88">
        <v>12.6</v>
      </c>
      <c r="J13" s="88">
        <v>12.6</v>
      </c>
      <c r="K13" s="84"/>
      <c r="L13" s="84"/>
      <c r="M13" s="136">
        <v>13.2</v>
      </c>
      <c r="N13" s="135"/>
      <c r="O13" s="135"/>
      <c r="P13" s="135"/>
      <c r="Q13" s="135"/>
      <c r="R13" s="135"/>
      <c r="S13" s="135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</row>
    <row r="14" spans="1:38" ht="15.75" x14ac:dyDescent="0.25">
      <c r="A14" s="10" t="s">
        <v>124</v>
      </c>
      <c r="B14" s="137" t="s">
        <v>33</v>
      </c>
      <c r="C14" s="138" t="s">
        <v>189</v>
      </c>
      <c r="D14" s="139">
        <v>39</v>
      </c>
      <c r="E14" s="140">
        <v>49</v>
      </c>
      <c r="F14" s="61">
        <v>48.1</v>
      </c>
      <c r="G14" s="84">
        <v>45.1</v>
      </c>
      <c r="H14" s="84">
        <v>40.4</v>
      </c>
      <c r="I14" s="84"/>
      <c r="J14" s="84">
        <v>40.5</v>
      </c>
      <c r="K14" s="84"/>
      <c r="L14" s="84"/>
      <c r="M14" s="136">
        <v>42.2</v>
      </c>
      <c r="N14" s="141"/>
      <c r="O14" s="141"/>
      <c r="P14" s="141"/>
      <c r="Q14" s="141"/>
      <c r="R14" s="141"/>
      <c r="S14" s="141"/>
    </row>
    <row r="15" spans="1:38" ht="31.5" x14ac:dyDescent="0.25">
      <c r="A15" s="10" t="s">
        <v>125</v>
      </c>
      <c r="B15" s="142" t="s">
        <v>16</v>
      </c>
      <c r="C15" s="93" t="s">
        <v>192</v>
      </c>
      <c r="D15" s="143">
        <v>80</v>
      </c>
      <c r="E15" s="144">
        <v>99</v>
      </c>
      <c r="F15" s="61">
        <v>87.6</v>
      </c>
      <c r="G15" s="84">
        <v>86.9</v>
      </c>
      <c r="H15" s="84">
        <v>90</v>
      </c>
      <c r="I15" s="84"/>
      <c r="J15" s="145">
        <v>98.5</v>
      </c>
      <c r="K15" s="84"/>
      <c r="L15" s="84"/>
      <c r="M15" s="134">
        <v>99.3</v>
      </c>
      <c r="N15" s="141"/>
      <c r="O15" s="141"/>
      <c r="P15" s="141"/>
      <c r="Q15" s="141"/>
      <c r="R15" s="141"/>
      <c r="S15" s="141"/>
    </row>
    <row r="16" spans="1:38" ht="63" x14ac:dyDescent="0.25">
      <c r="A16" s="10" t="s">
        <v>126</v>
      </c>
      <c r="B16" s="59" t="s">
        <v>1</v>
      </c>
      <c r="C16" s="66" t="s">
        <v>193</v>
      </c>
      <c r="D16" s="91">
        <v>27</v>
      </c>
      <c r="E16" s="92">
        <v>34</v>
      </c>
      <c r="F16" s="61">
        <v>29.3</v>
      </c>
      <c r="G16" s="84">
        <v>28.9</v>
      </c>
      <c r="H16" s="84">
        <v>29</v>
      </c>
      <c r="I16" s="84"/>
      <c r="J16" s="84">
        <v>30.7</v>
      </c>
      <c r="K16" s="84"/>
      <c r="L16" s="84"/>
      <c r="M16" s="136">
        <v>31.1</v>
      </c>
      <c r="N16" s="141"/>
      <c r="O16" s="141"/>
      <c r="P16" s="141"/>
      <c r="Q16" s="141"/>
      <c r="R16" s="141"/>
      <c r="S16" s="141"/>
    </row>
    <row r="17" spans="1:38" ht="63" x14ac:dyDescent="0.25">
      <c r="A17" s="10" t="s">
        <v>127</v>
      </c>
      <c r="B17" s="59" t="s">
        <v>13</v>
      </c>
      <c r="C17" s="66" t="s">
        <v>190</v>
      </c>
      <c r="D17" s="91">
        <v>32</v>
      </c>
      <c r="E17" s="92">
        <v>37</v>
      </c>
      <c r="F17" s="61">
        <v>33.5</v>
      </c>
      <c r="G17" s="84">
        <v>33.299999999999997</v>
      </c>
      <c r="H17" s="84">
        <v>32.200000000000003</v>
      </c>
      <c r="I17" s="84"/>
      <c r="J17" s="88">
        <v>31.1</v>
      </c>
      <c r="K17" s="84"/>
      <c r="L17" s="146"/>
      <c r="M17" s="134">
        <v>31.3</v>
      </c>
      <c r="N17" s="141"/>
      <c r="O17" s="141"/>
      <c r="P17" s="141"/>
      <c r="Q17" s="141"/>
      <c r="R17" s="141"/>
      <c r="S17" s="141"/>
    </row>
    <row r="18" spans="1:38" ht="63" x14ac:dyDescent="0.25">
      <c r="A18" s="10" t="s">
        <v>128</v>
      </c>
      <c r="B18" s="59" t="s">
        <v>14</v>
      </c>
      <c r="C18" s="66" t="s">
        <v>189</v>
      </c>
      <c r="D18" s="91">
        <v>11.6</v>
      </c>
      <c r="E18" s="92">
        <v>14.8</v>
      </c>
      <c r="F18" s="61">
        <v>12.9</v>
      </c>
      <c r="G18" s="84">
        <v>13.2</v>
      </c>
      <c r="H18" s="88">
        <v>15.2</v>
      </c>
      <c r="I18" s="84"/>
      <c r="J18" s="88">
        <v>16.100000000000001</v>
      </c>
      <c r="K18" s="84"/>
      <c r="L18" s="84"/>
      <c r="M18" s="147">
        <v>13.8</v>
      </c>
      <c r="N18" s="141"/>
      <c r="O18" s="141"/>
      <c r="P18" s="141"/>
      <c r="Q18" s="141"/>
      <c r="R18" s="141"/>
      <c r="S18" s="141"/>
    </row>
    <row r="19" spans="1:38" s="47" customFormat="1" ht="31.5" x14ac:dyDescent="0.25">
      <c r="A19" s="10" t="s">
        <v>129</v>
      </c>
      <c r="B19" s="59" t="s">
        <v>34</v>
      </c>
      <c r="C19" s="66" t="s">
        <v>194</v>
      </c>
      <c r="D19" s="91">
        <v>150</v>
      </c>
      <c r="E19" s="92">
        <v>400</v>
      </c>
      <c r="F19" s="61">
        <v>281</v>
      </c>
      <c r="G19" s="84">
        <v>261</v>
      </c>
      <c r="H19" s="84">
        <v>284</v>
      </c>
      <c r="I19" s="84">
        <v>383.18</v>
      </c>
      <c r="J19" s="84">
        <v>244</v>
      </c>
      <c r="K19" s="84"/>
      <c r="L19" s="84"/>
      <c r="M19" s="136">
        <v>246</v>
      </c>
      <c r="N19" s="141"/>
      <c r="O19" s="141"/>
      <c r="P19" s="141"/>
      <c r="Q19" s="141"/>
      <c r="R19" s="141"/>
      <c r="S19" s="141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</row>
    <row r="20" spans="1:38" s="47" customFormat="1" ht="31.5" x14ac:dyDescent="0.25">
      <c r="A20" s="10" t="s">
        <v>130</v>
      </c>
      <c r="B20" s="59" t="s">
        <v>35</v>
      </c>
      <c r="C20" s="66" t="s">
        <v>194</v>
      </c>
      <c r="D20" s="91">
        <v>4.5</v>
      </c>
      <c r="E20" s="92">
        <v>11</v>
      </c>
      <c r="F20" s="61">
        <v>5.31</v>
      </c>
      <c r="G20" s="88">
        <v>4.4800000000000004</v>
      </c>
      <c r="H20" s="84">
        <v>4.55</v>
      </c>
      <c r="I20" s="88">
        <v>4.2</v>
      </c>
      <c r="J20" s="88">
        <v>3.08</v>
      </c>
      <c r="K20" s="84"/>
      <c r="L20" s="84"/>
      <c r="M20" s="134">
        <v>2.83</v>
      </c>
      <c r="N20" s="141"/>
      <c r="O20" s="141"/>
      <c r="P20" s="141"/>
      <c r="Q20" s="141"/>
      <c r="R20" s="141"/>
      <c r="S20" s="141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1:38" s="47" customFormat="1" ht="31.5" x14ac:dyDescent="0.25">
      <c r="A21" s="10" t="s">
        <v>131</v>
      </c>
      <c r="B21" s="59" t="s">
        <v>25</v>
      </c>
      <c r="C21" s="66" t="s">
        <v>194</v>
      </c>
      <c r="D21" s="91">
        <v>1.78</v>
      </c>
      <c r="E21" s="92">
        <v>5.38</v>
      </c>
      <c r="F21" s="61">
        <v>3.41</v>
      </c>
      <c r="G21" s="84">
        <v>2.46</v>
      </c>
      <c r="H21" s="84">
        <v>2.98</v>
      </c>
      <c r="I21" s="145"/>
      <c r="J21" s="145">
        <v>1.84</v>
      </c>
      <c r="K21" s="145"/>
      <c r="L21" s="145"/>
      <c r="M21" s="136">
        <v>1.83</v>
      </c>
      <c r="N21" s="141"/>
      <c r="O21" s="141"/>
      <c r="P21" s="141"/>
      <c r="Q21" s="141"/>
      <c r="R21" s="141"/>
      <c r="S21" s="141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</row>
    <row r="22" spans="1:38" ht="31.5" x14ac:dyDescent="0.25">
      <c r="A22" s="10" t="s">
        <v>132</v>
      </c>
      <c r="B22" s="59" t="s">
        <v>26</v>
      </c>
      <c r="C22" s="66" t="s">
        <v>189</v>
      </c>
      <c r="D22" s="91">
        <v>48</v>
      </c>
      <c r="E22" s="92">
        <v>78</v>
      </c>
      <c r="F22" s="61">
        <v>64.2</v>
      </c>
      <c r="G22" s="84">
        <v>54.8</v>
      </c>
      <c r="H22" s="84">
        <v>65.5</v>
      </c>
      <c r="I22" s="145"/>
      <c r="J22" s="145">
        <v>59.8</v>
      </c>
      <c r="K22" s="145"/>
      <c r="L22" s="145"/>
      <c r="M22" s="136">
        <v>62</v>
      </c>
      <c r="N22" s="141"/>
      <c r="O22" s="141"/>
      <c r="P22" s="141"/>
      <c r="Q22" s="141"/>
      <c r="R22" s="141"/>
      <c r="S22" s="141"/>
    </row>
    <row r="23" spans="1:38" ht="31.5" x14ac:dyDescent="0.25">
      <c r="A23" s="10" t="s">
        <v>133</v>
      </c>
      <c r="B23" s="59" t="s">
        <v>36</v>
      </c>
      <c r="C23" s="66" t="s">
        <v>189</v>
      </c>
      <c r="D23" s="91">
        <v>1</v>
      </c>
      <c r="E23" s="92">
        <v>5</v>
      </c>
      <c r="F23" s="62">
        <v>0.8</v>
      </c>
      <c r="G23" s="88">
        <v>0.7</v>
      </c>
      <c r="H23" s="84">
        <v>1.1000000000000001</v>
      </c>
      <c r="I23" s="88"/>
      <c r="J23" s="84">
        <v>0.6</v>
      </c>
      <c r="K23" s="84"/>
      <c r="L23" s="84"/>
      <c r="M23" s="136">
        <v>1</v>
      </c>
      <c r="N23" s="141"/>
      <c r="O23" s="141"/>
      <c r="P23" s="141"/>
      <c r="Q23" s="141"/>
      <c r="R23" s="141"/>
      <c r="S23" s="141"/>
    </row>
    <row r="24" spans="1:38" ht="47.25" x14ac:dyDescent="0.25">
      <c r="A24" s="10" t="s">
        <v>134</v>
      </c>
      <c r="B24" s="59" t="s">
        <v>200</v>
      </c>
      <c r="C24" s="66" t="s">
        <v>194</v>
      </c>
      <c r="D24" s="91">
        <v>0</v>
      </c>
      <c r="E24" s="92">
        <v>0.7</v>
      </c>
      <c r="F24" s="63">
        <v>0.04</v>
      </c>
      <c r="G24" s="84">
        <v>0.03</v>
      </c>
      <c r="H24" s="84">
        <v>0.05</v>
      </c>
      <c r="I24" s="88"/>
      <c r="J24" s="84">
        <v>0.02</v>
      </c>
      <c r="K24" s="84"/>
      <c r="L24" s="84"/>
      <c r="M24" s="136">
        <v>0.03</v>
      </c>
      <c r="N24" s="141"/>
      <c r="O24" s="141"/>
      <c r="P24" s="141"/>
      <c r="Q24" s="141"/>
      <c r="R24" s="141"/>
      <c r="S24" s="141"/>
    </row>
    <row r="25" spans="1:38" ht="15.75" x14ac:dyDescent="0.25">
      <c r="A25" s="10" t="s">
        <v>135</v>
      </c>
      <c r="B25" s="59" t="s">
        <v>37</v>
      </c>
      <c r="C25" s="66" t="s">
        <v>189</v>
      </c>
      <c r="D25" s="105" t="s">
        <v>195</v>
      </c>
      <c r="E25" s="106"/>
      <c r="F25" s="61">
        <v>0.2</v>
      </c>
      <c r="G25" s="84">
        <v>0</v>
      </c>
      <c r="H25" s="84">
        <v>0</v>
      </c>
      <c r="I25" s="84"/>
      <c r="J25" s="84">
        <v>0</v>
      </c>
      <c r="K25" s="84"/>
      <c r="L25" s="84"/>
      <c r="M25" s="136">
        <v>0</v>
      </c>
      <c r="N25" s="141"/>
      <c r="O25" s="141"/>
      <c r="P25" s="141"/>
      <c r="Q25" s="141"/>
      <c r="R25" s="141"/>
      <c r="S25" s="141"/>
    </row>
    <row r="26" spans="1:38" ht="47.25" x14ac:dyDescent="0.25">
      <c r="A26" s="10" t="s">
        <v>136</v>
      </c>
      <c r="B26" s="59" t="s">
        <v>201</v>
      </c>
      <c r="C26" s="66" t="s">
        <v>194</v>
      </c>
      <c r="D26" s="91">
        <v>0</v>
      </c>
      <c r="E26" s="92">
        <v>0.2</v>
      </c>
      <c r="F26" s="61">
        <v>0.01</v>
      </c>
      <c r="G26" s="84">
        <v>0</v>
      </c>
      <c r="H26" s="84">
        <v>0</v>
      </c>
      <c r="I26" s="84"/>
      <c r="J26" s="84">
        <v>0</v>
      </c>
      <c r="K26" s="84"/>
      <c r="L26" s="84"/>
      <c r="M26" s="136">
        <v>0</v>
      </c>
      <c r="N26" s="141"/>
      <c r="O26" s="141"/>
      <c r="P26" s="141"/>
      <c r="Q26" s="141"/>
      <c r="R26" s="141"/>
      <c r="S26" s="141"/>
    </row>
    <row r="27" spans="1:38" ht="47.25" x14ac:dyDescent="0.25">
      <c r="A27" s="10" t="s">
        <v>137</v>
      </c>
      <c r="B27" s="59" t="s">
        <v>196</v>
      </c>
      <c r="C27" s="66" t="s">
        <v>189</v>
      </c>
      <c r="D27" s="91">
        <v>19</v>
      </c>
      <c r="E27" s="92">
        <v>37</v>
      </c>
      <c r="F27" s="61">
        <v>26.9</v>
      </c>
      <c r="G27" s="84">
        <v>32.4</v>
      </c>
      <c r="H27" s="84">
        <v>22.2</v>
      </c>
      <c r="I27" s="145">
        <v>32</v>
      </c>
      <c r="J27" s="145">
        <v>28.2</v>
      </c>
      <c r="K27" s="145"/>
      <c r="L27" s="145"/>
      <c r="M27" s="136">
        <v>22</v>
      </c>
      <c r="N27" s="141"/>
      <c r="O27" s="141"/>
      <c r="P27" s="141"/>
      <c r="Q27" s="141"/>
      <c r="R27" s="141"/>
      <c r="S27" s="141"/>
    </row>
    <row r="28" spans="1:38" ht="47.25" x14ac:dyDescent="0.25">
      <c r="A28" s="10" t="s">
        <v>138</v>
      </c>
      <c r="B28" s="59" t="s">
        <v>197</v>
      </c>
      <c r="C28" s="66" t="s">
        <v>194</v>
      </c>
      <c r="D28" s="91">
        <v>1.32</v>
      </c>
      <c r="E28" s="92">
        <v>3.57</v>
      </c>
      <c r="F28" s="61">
        <v>1.43</v>
      </c>
      <c r="G28" s="84">
        <v>1.45</v>
      </c>
      <c r="H28" s="88">
        <v>1.01</v>
      </c>
      <c r="I28" s="88"/>
      <c r="J28" s="88">
        <v>0.87</v>
      </c>
      <c r="K28" s="145"/>
      <c r="L28" s="145"/>
      <c r="M28" s="134">
        <v>0.62</v>
      </c>
      <c r="N28" s="141"/>
      <c r="O28" s="141"/>
      <c r="P28" s="141"/>
      <c r="Q28" s="141"/>
      <c r="R28" s="141"/>
      <c r="S28" s="141"/>
    </row>
    <row r="29" spans="1:38" ht="15.75" x14ac:dyDescent="0.25">
      <c r="A29" s="10" t="s">
        <v>139</v>
      </c>
      <c r="B29" s="59" t="s">
        <v>38</v>
      </c>
      <c r="C29" s="66" t="s">
        <v>189</v>
      </c>
      <c r="D29" s="91">
        <v>3</v>
      </c>
      <c r="E29" s="92">
        <v>11</v>
      </c>
      <c r="F29" s="61">
        <v>7.9</v>
      </c>
      <c r="G29" s="88">
        <v>12.1</v>
      </c>
      <c r="H29" s="88">
        <v>11.2</v>
      </c>
      <c r="I29" s="84">
        <v>3</v>
      </c>
      <c r="J29" s="88">
        <v>11.4</v>
      </c>
      <c r="K29" s="84"/>
      <c r="L29" s="84"/>
      <c r="M29" s="134">
        <v>12</v>
      </c>
      <c r="N29" s="141"/>
      <c r="O29" s="141"/>
      <c r="P29" s="141"/>
      <c r="Q29" s="141"/>
      <c r="R29" s="141"/>
      <c r="S29" s="141"/>
    </row>
    <row r="30" spans="1:38" ht="47.25" x14ac:dyDescent="0.25">
      <c r="A30" s="10"/>
      <c r="B30" s="59" t="s">
        <v>199</v>
      </c>
      <c r="C30" s="66" t="s">
        <v>194</v>
      </c>
      <c r="D30" s="91">
        <v>0.2</v>
      </c>
      <c r="E30" s="92">
        <v>0.95</v>
      </c>
      <c r="F30" s="61">
        <v>0.42</v>
      </c>
      <c r="G30" s="84">
        <v>0.54</v>
      </c>
      <c r="H30" s="84">
        <v>0.51</v>
      </c>
      <c r="I30" s="84"/>
      <c r="J30" s="84"/>
      <c r="K30" s="84"/>
      <c r="L30" s="84"/>
      <c r="M30" s="136">
        <v>0.34</v>
      </c>
      <c r="N30" s="141"/>
      <c r="O30" s="141"/>
      <c r="P30" s="141"/>
      <c r="Q30" s="141"/>
      <c r="R30" s="141"/>
      <c r="S30" s="141"/>
    </row>
    <row r="31" spans="1:38" ht="16.5" thickBot="1" x14ac:dyDescent="0.3">
      <c r="A31" s="10" t="s">
        <v>198</v>
      </c>
      <c r="B31" s="59" t="s">
        <v>2</v>
      </c>
      <c r="C31" s="66" t="s">
        <v>202</v>
      </c>
      <c r="D31" s="113" t="s">
        <v>203</v>
      </c>
      <c r="E31" s="114"/>
      <c r="F31" s="61">
        <v>2</v>
      </c>
      <c r="G31" s="84">
        <v>6</v>
      </c>
      <c r="H31" s="84">
        <v>9</v>
      </c>
      <c r="I31" s="84">
        <v>10</v>
      </c>
      <c r="J31" s="84">
        <v>8</v>
      </c>
      <c r="K31" s="84"/>
      <c r="L31" s="84"/>
      <c r="M31" s="134">
        <v>19</v>
      </c>
      <c r="N31" s="141"/>
      <c r="O31" s="141"/>
      <c r="P31" s="141"/>
      <c r="Q31" s="141"/>
      <c r="R31" s="141"/>
      <c r="S31" s="141"/>
    </row>
    <row r="32" spans="1:38" s="42" customFormat="1" ht="30" customHeight="1" thickBot="1" x14ac:dyDescent="0.25">
      <c r="A32" s="13" t="s">
        <v>160</v>
      </c>
      <c r="B32" s="98" t="s">
        <v>39</v>
      </c>
      <c r="C32" s="98"/>
      <c r="D32" s="110"/>
      <c r="E32" s="110"/>
      <c r="F32" s="98"/>
      <c r="G32" s="98"/>
      <c r="H32" s="98"/>
      <c r="I32" s="98"/>
      <c r="J32" s="98"/>
      <c r="K32" s="98"/>
      <c r="L32" s="98"/>
      <c r="M32" s="127"/>
      <c r="N32" s="41"/>
      <c r="O32" s="41"/>
      <c r="P32" s="41"/>
      <c r="Q32" s="41"/>
      <c r="R32" s="41"/>
      <c r="S32" s="41"/>
    </row>
    <row r="33" spans="1:42" ht="15.75" x14ac:dyDescent="0.25">
      <c r="A33" s="19" t="s">
        <v>140</v>
      </c>
      <c r="B33" s="57" t="s">
        <v>8</v>
      </c>
      <c r="C33" s="64" t="s">
        <v>204</v>
      </c>
      <c r="D33" s="115" t="s">
        <v>205</v>
      </c>
      <c r="E33" s="116"/>
      <c r="F33" s="62">
        <v>105</v>
      </c>
      <c r="G33" s="68" t="s">
        <v>186</v>
      </c>
      <c r="H33" s="67">
        <v>27</v>
      </c>
      <c r="I33" s="68"/>
      <c r="J33" s="68">
        <v>27</v>
      </c>
      <c r="K33" s="67"/>
      <c r="L33" s="68"/>
      <c r="M33" s="128">
        <v>19.420000000000002</v>
      </c>
      <c r="N33" s="70"/>
      <c r="O33" s="70"/>
      <c r="P33" s="70"/>
      <c r="Q33" s="70"/>
      <c r="R33" s="70"/>
      <c r="S33" s="70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</row>
    <row r="34" spans="1:42" ht="15.75" x14ac:dyDescent="0.25">
      <c r="A34" s="19" t="s">
        <v>141</v>
      </c>
      <c r="B34" s="57" t="s">
        <v>9</v>
      </c>
      <c r="C34" s="64" t="s">
        <v>204</v>
      </c>
      <c r="D34" s="117" t="s">
        <v>206</v>
      </c>
      <c r="E34" s="118"/>
      <c r="F34" s="62">
        <v>48</v>
      </c>
      <c r="G34" s="68" t="s">
        <v>186</v>
      </c>
      <c r="H34" s="67">
        <v>21</v>
      </c>
      <c r="I34" s="68"/>
      <c r="J34" s="68">
        <v>28</v>
      </c>
      <c r="K34" s="67"/>
      <c r="L34" s="68"/>
      <c r="M34" s="128">
        <v>16.96</v>
      </c>
      <c r="N34" s="70"/>
      <c r="O34" s="70"/>
      <c r="P34" s="70"/>
      <c r="Q34" s="70"/>
      <c r="R34" s="70"/>
      <c r="S34" s="70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</row>
    <row r="35" spans="1:42" s="47" customFormat="1" ht="31.5" x14ac:dyDescent="0.25">
      <c r="A35" s="19" t="s">
        <v>142</v>
      </c>
      <c r="B35" s="57" t="s">
        <v>6</v>
      </c>
      <c r="C35" s="64" t="s">
        <v>207</v>
      </c>
      <c r="D35" s="71">
        <v>3.4</v>
      </c>
      <c r="E35" s="72">
        <v>20.5</v>
      </c>
      <c r="F35" s="61">
        <v>19.5</v>
      </c>
      <c r="G35" s="68" t="s">
        <v>186</v>
      </c>
      <c r="H35" s="69">
        <v>23.3</v>
      </c>
      <c r="I35" s="67"/>
      <c r="J35" s="69">
        <v>21.7</v>
      </c>
      <c r="K35" s="69"/>
      <c r="L35" s="69"/>
      <c r="M35" s="128">
        <v>19.34</v>
      </c>
      <c r="N35" s="70"/>
      <c r="O35" s="70"/>
      <c r="P35" s="70"/>
      <c r="Q35" s="70"/>
      <c r="R35" s="70"/>
      <c r="S35" s="70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</row>
    <row r="36" spans="1:42" ht="31.5" x14ac:dyDescent="0.25">
      <c r="A36" s="19" t="s">
        <v>143</v>
      </c>
      <c r="B36" s="57" t="s">
        <v>5</v>
      </c>
      <c r="C36" s="64" t="s">
        <v>207</v>
      </c>
      <c r="D36" s="117" t="s">
        <v>208</v>
      </c>
      <c r="E36" s="118"/>
      <c r="F36" s="61">
        <v>6.2</v>
      </c>
      <c r="G36" s="69" t="s">
        <v>186</v>
      </c>
      <c r="H36" s="67">
        <v>7.8</v>
      </c>
      <c r="I36" s="67"/>
      <c r="J36" s="67">
        <v>7.2</v>
      </c>
      <c r="K36" s="69"/>
      <c r="L36" s="69"/>
      <c r="M36" s="128">
        <v>6.06</v>
      </c>
      <c r="N36" s="70"/>
      <c r="O36" s="70"/>
      <c r="P36" s="70"/>
      <c r="Q36" s="70"/>
      <c r="R36" s="70"/>
      <c r="S36" s="70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</row>
    <row r="37" spans="1:42" ht="31.5" x14ac:dyDescent="0.25">
      <c r="A37" s="19" t="s">
        <v>144</v>
      </c>
      <c r="B37" s="57" t="s">
        <v>209</v>
      </c>
      <c r="C37" s="64" t="s">
        <v>207</v>
      </c>
      <c r="D37" s="117" t="s">
        <v>210</v>
      </c>
      <c r="E37" s="118"/>
      <c r="F37" s="61">
        <v>13.3</v>
      </c>
      <c r="G37" s="69" t="s">
        <v>186</v>
      </c>
      <c r="H37" s="67">
        <v>15.5</v>
      </c>
      <c r="I37" s="67"/>
      <c r="J37" s="67">
        <v>14.5</v>
      </c>
      <c r="K37" s="69"/>
      <c r="L37" s="69"/>
      <c r="M37" s="128">
        <v>13.28</v>
      </c>
      <c r="N37" s="70"/>
      <c r="O37" s="70"/>
      <c r="P37" s="70"/>
      <c r="Q37" s="70"/>
      <c r="R37" s="70"/>
      <c r="S37" s="70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</row>
    <row r="38" spans="1:42" ht="15.75" x14ac:dyDescent="0.25">
      <c r="A38" s="19" t="s">
        <v>145</v>
      </c>
      <c r="B38" s="57" t="s">
        <v>11</v>
      </c>
      <c r="C38" s="64" t="s">
        <v>204</v>
      </c>
      <c r="D38" s="117" t="s">
        <v>211</v>
      </c>
      <c r="E38" s="118"/>
      <c r="F38" s="62">
        <v>50</v>
      </c>
      <c r="G38" s="67" t="s">
        <v>186</v>
      </c>
      <c r="H38" s="67">
        <v>26</v>
      </c>
      <c r="I38" s="68"/>
      <c r="J38" s="68">
        <v>29</v>
      </c>
      <c r="K38" s="67"/>
      <c r="L38" s="68"/>
      <c r="M38" s="128">
        <v>18.79</v>
      </c>
      <c r="N38" s="70"/>
      <c r="O38" s="70"/>
      <c r="P38" s="70"/>
      <c r="Q38" s="70"/>
      <c r="R38" s="70"/>
      <c r="S38" s="70"/>
    </row>
    <row r="39" spans="1:42" ht="31.5" x14ac:dyDescent="0.25">
      <c r="A39" s="19" t="s">
        <v>146</v>
      </c>
      <c r="B39" s="57" t="s">
        <v>7</v>
      </c>
      <c r="C39" s="64" t="s">
        <v>204</v>
      </c>
      <c r="D39" s="71">
        <v>40</v>
      </c>
      <c r="E39" s="72">
        <v>150</v>
      </c>
      <c r="F39" s="63">
        <v>61</v>
      </c>
      <c r="G39" s="67" t="s">
        <v>186</v>
      </c>
      <c r="H39" s="67">
        <v>76</v>
      </c>
      <c r="I39" s="68"/>
      <c r="J39" s="68">
        <v>77</v>
      </c>
      <c r="K39" s="67"/>
      <c r="L39" s="68"/>
      <c r="M39" s="128">
        <v>68.06</v>
      </c>
      <c r="N39" s="70"/>
      <c r="O39" s="70"/>
      <c r="P39" s="70"/>
      <c r="Q39" s="70"/>
      <c r="R39" s="70"/>
      <c r="S39" s="70"/>
    </row>
    <row r="40" spans="1:42" ht="15.75" x14ac:dyDescent="0.25">
      <c r="A40" s="19" t="s">
        <v>147</v>
      </c>
      <c r="B40" s="57" t="s">
        <v>10</v>
      </c>
      <c r="C40" s="64" t="s">
        <v>212</v>
      </c>
      <c r="D40" s="71">
        <v>4.0999999999999996</v>
      </c>
      <c r="E40" s="72">
        <v>5.9</v>
      </c>
      <c r="F40" s="63">
        <v>5.2</v>
      </c>
      <c r="G40" s="73" t="s">
        <v>186</v>
      </c>
      <c r="H40" s="67">
        <v>5.0999999999999996</v>
      </c>
      <c r="I40" s="67"/>
      <c r="J40" s="68">
        <v>5</v>
      </c>
      <c r="K40" s="69"/>
      <c r="L40" s="68"/>
      <c r="M40" s="128">
        <v>4.8099999999999996</v>
      </c>
      <c r="N40" s="70"/>
      <c r="O40" s="70"/>
      <c r="P40" s="70"/>
      <c r="Q40" s="70"/>
      <c r="R40" s="70"/>
      <c r="S40" s="70"/>
    </row>
    <row r="41" spans="1:42" ht="15.75" x14ac:dyDescent="0.25">
      <c r="A41" s="19" t="s">
        <v>148</v>
      </c>
      <c r="B41" s="57" t="s">
        <v>15</v>
      </c>
      <c r="C41" s="64" t="s">
        <v>212</v>
      </c>
      <c r="D41" s="71">
        <v>3.44</v>
      </c>
      <c r="E41" s="72">
        <v>6.32</v>
      </c>
      <c r="F41" s="61">
        <v>5</v>
      </c>
      <c r="G41" s="67" t="s">
        <v>186</v>
      </c>
      <c r="H41" s="67" t="s">
        <v>186</v>
      </c>
      <c r="I41" s="67"/>
      <c r="J41" s="67"/>
      <c r="K41" s="67"/>
      <c r="L41" s="67"/>
      <c r="M41" s="128"/>
      <c r="N41" s="70"/>
      <c r="O41" s="70"/>
      <c r="P41" s="70"/>
      <c r="Q41" s="70"/>
      <c r="R41" s="70"/>
      <c r="S41" s="70"/>
    </row>
    <row r="42" spans="1:42" ht="15.75" x14ac:dyDescent="0.25">
      <c r="A42" s="19" t="s">
        <v>149</v>
      </c>
      <c r="B42" s="57" t="s">
        <v>178</v>
      </c>
      <c r="C42" s="64" t="s">
        <v>212</v>
      </c>
      <c r="D42" s="71">
        <v>0.52</v>
      </c>
      <c r="E42" s="72">
        <v>2.81</v>
      </c>
      <c r="F42" s="61">
        <v>0.98</v>
      </c>
      <c r="G42" s="67" t="s">
        <v>186</v>
      </c>
      <c r="H42" s="67" t="s">
        <v>186</v>
      </c>
      <c r="I42" s="67"/>
      <c r="J42" s="67"/>
      <c r="K42" s="67"/>
      <c r="L42" s="67"/>
      <c r="M42" s="128"/>
      <c r="N42" s="70"/>
      <c r="O42" s="70"/>
      <c r="P42" s="70"/>
      <c r="Q42" s="70"/>
      <c r="R42" s="70"/>
      <c r="S42" s="70"/>
    </row>
    <row r="43" spans="1:42" ht="15.75" x14ac:dyDescent="0.25">
      <c r="A43" s="19" t="s">
        <v>181</v>
      </c>
      <c r="B43" s="57" t="s">
        <v>179</v>
      </c>
      <c r="C43" s="64" t="s">
        <v>216</v>
      </c>
      <c r="D43" s="71">
        <v>2.15</v>
      </c>
      <c r="E43" s="72">
        <v>3.66</v>
      </c>
      <c r="F43" s="61">
        <v>2.68</v>
      </c>
      <c r="G43" s="67" t="s">
        <v>186</v>
      </c>
      <c r="H43" s="67" t="s">
        <v>186</v>
      </c>
      <c r="I43" s="67"/>
      <c r="J43" s="67"/>
      <c r="K43" s="67"/>
      <c r="L43" s="67"/>
      <c r="M43" s="128"/>
      <c r="N43" s="70"/>
      <c r="O43" s="70"/>
      <c r="P43" s="70"/>
      <c r="Q43" s="70"/>
      <c r="R43" s="70"/>
      <c r="S43" s="70"/>
    </row>
    <row r="44" spans="1:42" ht="31.5" x14ac:dyDescent="0.25">
      <c r="A44" s="19" t="s">
        <v>182</v>
      </c>
      <c r="B44" s="57" t="s">
        <v>217</v>
      </c>
      <c r="C44" s="64" t="s">
        <v>189</v>
      </c>
      <c r="D44" s="71">
        <v>15</v>
      </c>
      <c r="E44" s="72">
        <v>50</v>
      </c>
      <c r="F44" s="61">
        <v>28.2</v>
      </c>
      <c r="G44" s="67" t="s">
        <v>186</v>
      </c>
      <c r="H44" s="67" t="s">
        <v>186</v>
      </c>
      <c r="I44" s="67"/>
      <c r="J44" s="67"/>
      <c r="K44" s="67"/>
      <c r="L44" s="67"/>
      <c r="M44" s="128"/>
      <c r="N44" s="70"/>
      <c r="O44" s="70"/>
      <c r="P44" s="70"/>
      <c r="Q44" s="70"/>
      <c r="R44" s="70"/>
      <c r="S44" s="70"/>
    </row>
    <row r="45" spans="1:42" ht="31.5" x14ac:dyDescent="0.25">
      <c r="A45" s="19" t="s">
        <v>183</v>
      </c>
      <c r="B45" s="57" t="s">
        <v>180</v>
      </c>
      <c r="C45" s="64" t="s">
        <v>207</v>
      </c>
      <c r="D45" s="71">
        <v>11.6</v>
      </c>
      <c r="E45" s="72">
        <v>31.3</v>
      </c>
      <c r="F45" s="74">
        <v>19</v>
      </c>
      <c r="G45" s="67" t="s">
        <v>186</v>
      </c>
      <c r="H45" s="67" t="s">
        <v>186</v>
      </c>
      <c r="I45" s="67"/>
      <c r="J45" s="67"/>
      <c r="K45" s="67"/>
      <c r="L45" s="67"/>
      <c r="M45" s="128"/>
      <c r="N45" s="70"/>
      <c r="O45" s="70"/>
      <c r="P45" s="70"/>
      <c r="Q45" s="70"/>
      <c r="R45" s="70"/>
      <c r="S45" s="70"/>
    </row>
    <row r="46" spans="1:42" ht="16.5" thickBot="1" x14ac:dyDescent="0.3">
      <c r="A46" s="19" t="s">
        <v>293</v>
      </c>
      <c r="B46" s="57" t="s">
        <v>3</v>
      </c>
      <c r="C46" s="64" t="s">
        <v>207</v>
      </c>
      <c r="D46" s="75">
        <v>64</v>
      </c>
      <c r="E46" s="76">
        <v>111</v>
      </c>
      <c r="F46" s="61">
        <v>83</v>
      </c>
      <c r="G46" s="67" t="s">
        <v>186</v>
      </c>
      <c r="H46" s="67">
        <v>84</v>
      </c>
      <c r="I46" s="69"/>
      <c r="J46" s="67">
        <v>86</v>
      </c>
      <c r="K46" s="67"/>
      <c r="L46" s="67"/>
      <c r="M46" s="128">
        <v>76.66</v>
      </c>
      <c r="N46" s="70"/>
      <c r="O46" s="70"/>
      <c r="P46" s="70"/>
      <c r="Q46" s="70"/>
      <c r="R46" s="70"/>
      <c r="S46" s="70"/>
    </row>
    <row r="47" spans="1:42" s="42" customFormat="1" ht="23.25" customHeight="1" thickBot="1" x14ac:dyDescent="0.25">
      <c r="A47" s="14" t="s">
        <v>161</v>
      </c>
      <c r="B47" s="98" t="s">
        <v>44</v>
      </c>
      <c r="C47" s="98"/>
      <c r="D47" s="99"/>
      <c r="E47" s="99"/>
      <c r="F47" s="98"/>
      <c r="G47" s="98"/>
      <c r="H47" s="98"/>
      <c r="I47" s="98"/>
      <c r="J47" s="98"/>
      <c r="K47" s="98"/>
      <c r="L47" s="98"/>
      <c r="M47" s="127"/>
      <c r="N47" s="41"/>
      <c r="O47" s="41"/>
      <c r="P47" s="41"/>
      <c r="Q47" s="41"/>
      <c r="R47" s="41"/>
      <c r="S47" s="41"/>
    </row>
    <row r="48" spans="1:42" ht="27.75" customHeight="1" x14ac:dyDescent="0.25">
      <c r="A48" s="18" t="s">
        <v>150</v>
      </c>
      <c r="B48" s="58" t="s">
        <v>4</v>
      </c>
      <c r="C48" s="65" t="s">
        <v>222</v>
      </c>
      <c r="D48" s="77">
        <v>0.4</v>
      </c>
      <c r="E48" s="78">
        <v>4</v>
      </c>
      <c r="F48" s="79">
        <v>0.56000000000000005</v>
      </c>
      <c r="G48" s="80" t="s">
        <v>186</v>
      </c>
      <c r="H48" s="80">
        <v>0.81699999999999995</v>
      </c>
      <c r="I48" s="80"/>
      <c r="J48" s="80">
        <v>0.97799999999999998</v>
      </c>
      <c r="K48" s="80"/>
      <c r="L48" s="80"/>
      <c r="M48" s="131">
        <v>4.1000000000000002E-2</v>
      </c>
      <c r="N48" s="81"/>
      <c r="O48" s="81"/>
      <c r="P48" s="81"/>
      <c r="Q48" s="81"/>
      <c r="R48" s="81"/>
      <c r="S48" s="81"/>
    </row>
    <row r="49" spans="1:19" ht="27.75" customHeight="1" x14ac:dyDescent="0.25">
      <c r="A49" s="18" t="s">
        <v>151</v>
      </c>
      <c r="B49" s="58" t="s">
        <v>218</v>
      </c>
      <c r="C49" s="65" t="s">
        <v>221</v>
      </c>
      <c r="D49" s="82">
        <v>2.6</v>
      </c>
      <c r="E49" s="83">
        <v>5.7</v>
      </c>
      <c r="F49" s="79">
        <v>4.4000000000000004</v>
      </c>
      <c r="G49" s="80" t="s">
        <v>186</v>
      </c>
      <c r="H49" s="80" t="s">
        <v>186</v>
      </c>
      <c r="I49" s="80"/>
      <c r="J49" s="80"/>
      <c r="K49" s="80"/>
      <c r="L49" s="80"/>
      <c r="M49" s="129"/>
      <c r="N49" s="81"/>
      <c r="O49" s="81"/>
      <c r="P49" s="81"/>
      <c r="Q49" s="81"/>
      <c r="R49" s="81"/>
      <c r="S49" s="81"/>
    </row>
    <row r="50" spans="1:19" ht="15.75" x14ac:dyDescent="0.25">
      <c r="A50" s="18" t="s">
        <v>152</v>
      </c>
      <c r="B50" s="58" t="s">
        <v>219</v>
      </c>
      <c r="C50" s="65" t="s">
        <v>221</v>
      </c>
      <c r="D50" s="82">
        <v>9</v>
      </c>
      <c r="E50" s="83">
        <v>22</v>
      </c>
      <c r="F50" s="63">
        <v>14.2</v>
      </c>
      <c r="G50" s="80" t="s">
        <v>186</v>
      </c>
      <c r="H50" s="80">
        <v>14.2</v>
      </c>
      <c r="I50" s="80"/>
      <c r="J50" s="80">
        <v>13.8</v>
      </c>
      <c r="K50" s="80"/>
      <c r="L50" s="80"/>
      <c r="M50" s="131">
        <v>23.79</v>
      </c>
      <c r="N50" s="81"/>
      <c r="O50" s="81"/>
      <c r="P50" s="81"/>
      <c r="Q50" s="81"/>
      <c r="R50" s="81"/>
      <c r="S50" s="81"/>
    </row>
    <row r="51" spans="1:19" ht="31.5" x14ac:dyDescent="0.25">
      <c r="A51" s="10" t="s">
        <v>153</v>
      </c>
      <c r="B51" s="59" t="s">
        <v>27</v>
      </c>
      <c r="C51" s="66" t="s">
        <v>185</v>
      </c>
      <c r="D51" s="105" t="s">
        <v>208</v>
      </c>
      <c r="E51" s="106"/>
      <c r="F51" s="79">
        <v>1.86</v>
      </c>
      <c r="G51" s="84" t="s">
        <v>186</v>
      </c>
      <c r="H51" s="84" t="s">
        <v>186</v>
      </c>
      <c r="I51" s="84"/>
      <c r="J51" s="84"/>
      <c r="K51" s="84"/>
      <c r="L51" s="84"/>
      <c r="M51" s="130"/>
      <c r="N51" s="85"/>
      <c r="O51" s="85"/>
      <c r="P51" s="85"/>
      <c r="Q51" s="85"/>
      <c r="R51" s="85"/>
      <c r="S51" s="85"/>
    </row>
    <row r="52" spans="1:19" ht="15.75" x14ac:dyDescent="0.25">
      <c r="A52" s="10" t="s">
        <v>154</v>
      </c>
      <c r="B52" s="59" t="s">
        <v>28</v>
      </c>
      <c r="C52" s="66" t="s">
        <v>220</v>
      </c>
      <c r="D52" s="86">
        <v>20</v>
      </c>
      <c r="E52" s="87">
        <v>250</v>
      </c>
      <c r="F52" s="74">
        <v>62</v>
      </c>
      <c r="G52" s="84" t="s">
        <v>186</v>
      </c>
      <c r="H52" s="84" t="s">
        <v>186</v>
      </c>
      <c r="I52" s="84"/>
      <c r="J52" s="84"/>
      <c r="K52" s="84"/>
      <c r="L52" s="84"/>
      <c r="M52" s="130"/>
      <c r="N52" s="85"/>
      <c r="O52" s="85"/>
      <c r="P52" s="85"/>
      <c r="Q52" s="85"/>
      <c r="R52" s="85"/>
      <c r="S52" s="85"/>
    </row>
    <row r="53" spans="1:19" ht="63" x14ac:dyDescent="0.25">
      <c r="A53" s="10" t="s">
        <v>155</v>
      </c>
      <c r="B53" s="59" t="s">
        <v>223</v>
      </c>
      <c r="C53" s="66" t="s">
        <v>224</v>
      </c>
      <c r="D53" s="103" t="s">
        <v>226</v>
      </c>
      <c r="E53" s="104"/>
      <c r="F53" s="79" t="s">
        <v>225</v>
      </c>
      <c r="G53" s="84" t="s">
        <v>186</v>
      </c>
      <c r="H53" s="84" t="s">
        <v>186</v>
      </c>
      <c r="I53" s="84"/>
      <c r="J53" s="84"/>
      <c r="K53" s="84"/>
      <c r="L53" s="84"/>
      <c r="M53" s="130"/>
      <c r="N53" s="85"/>
      <c r="O53" s="85"/>
      <c r="P53" s="85"/>
      <c r="Q53" s="85"/>
      <c r="R53" s="85"/>
      <c r="S53" s="85"/>
    </row>
    <row r="54" spans="1:19" ht="31.5" x14ac:dyDescent="0.25">
      <c r="A54" s="10" t="s">
        <v>156</v>
      </c>
      <c r="B54" s="59" t="s">
        <v>100</v>
      </c>
      <c r="C54" s="66" t="s">
        <v>231</v>
      </c>
      <c r="D54" s="105" t="s">
        <v>230</v>
      </c>
      <c r="E54" s="106"/>
      <c r="F54" s="79" t="s">
        <v>230</v>
      </c>
      <c r="G54" s="84" t="s">
        <v>186</v>
      </c>
      <c r="H54" s="84" t="s">
        <v>186</v>
      </c>
      <c r="I54" s="84"/>
      <c r="J54" s="84"/>
      <c r="K54" s="84"/>
      <c r="L54" s="84"/>
      <c r="M54" s="130"/>
      <c r="N54" s="85"/>
      <c r="O54" s="85"/>
      <c r="P54" s="85"/>
      <c r="Q54" s="85"/>
      <c r="R54" s="85"/>
      <c r="S54" s="85"/>
    </row>
    <row r="55" spans="1:19" ht="47.25" x14ac:dyDescent="0.25">
      <c r="A55" s="10" t="s">
        <v>157</v>
      </c>
      <c r="B55" s="59" t="s">
        <v>102</v>
      </c>
      <c r="C55" s="66"/>
      <c r="D55" s="86"/>
      <c r="E55" s="87"/>
      <c r="F55" s="63" t="s">
        <v>188</v>
      </c>
      <c r="G55" s="84" t="s">
        <v>186</v>
      </c>
      <c r="H55" s="84" t="s">
        <v>186</v>
      </c>
      <c r="I55" s="84"/>
      <c r="J55" s="84"/>
      <c r="K55" s="84"/>
      <c r="L55" s="84"/>
      <c r="M55" s="130"/>
      <c r="N55" s="85"/>
      <c r="O55" s="85"/>
      <c r="P55" s="85"/>
      <c r="Q55" s="85"/>
      <c r="R55" s="85"/>
      <c r="S55" s="85"/>
    </row>
    <row r="56" spans="1:19" ht="31.5" x14ac:dyDescent="0.25">
      <c r="A56" s="10" t="s">
        <v>158</v>
      </c>
      <c r="B56" s="59" t="s">
        <v>12</v>
      </c>
      <c r="C56" s="66" t="s">
        <v>213</v>
      </c>
      <c r="D56" s="105" t="s">
        <v>214</v>
      </c>
      <c r="E56" s="106"/>
      <c r="F56" s="63" t="s">
        <v>215</v>
      </c>
      <c r="G56" s="84" t="s">
        <v>186</v>
      </c>
      <c r="H56" s="84" t="s">
        <v>186</v>
      </c>
      <c r="I56" s="88"/>
      <c r="J56" s="88"/>
      <c r="K56" s="88"/>
      <c r="L56" s="88"/>
      <c r="M56" s="130"/>
      <c r="N56" s="85"/>
      <c r="O56" s="85"/>
      <c r="P56" s="85"/>
      <c r="Q56" s="85"/>
      <c r="R56" s="85"/>
      <c r="S56" s="85"/>
    </row>
    <row r="57" spans="1:19" ht="32.25" thickBot="1" x14ac:dyDescent="0.3">
      <c r="A57" s="10" t="s">
        <v>162</v>
      </c>
      <c r="B57" s="59" t="s">
        <v>45</v>
      </c>
      <c r="C57" s="66" t="s">
        <v>186</v>
      </c>
      <c r="D57" s="113" t="s">
        <v>188</v>
      </c>
      <c r="E57" s="114"/>
      <c r="F57" s="63" t="s">
        <v>188</v>
      </c>
      <c r="G57" s="84" t="s">
        <v>186</v>
      </c>
      <c r="H57" s="84" t="s">
        <v>186</v>
      </c>
      <c r="I57" s="88"/>
      <c r="J57" s="88"/>
      <c r="K57" s="88"/>
      <c r="L57" s="88"/>
      <c r="M57" s="130"/>
      <c r="N57" s="85"/>
      <c r="O57" s="85"/>
      <c r="P57" s="85"/>
      <c r="Q57" s="85"/>
      <c r="R57" s="85"/>
      <c r="S57" s="85"/>
    </row>
    <row r="58" spans="1:19" ht="30" customHeight="1" x14ac:dyDescent="0.2">
      <c r="A58" s="13" t="s">
        <v>164</v>
      </c>
      <c r="B58" s="98" t="s">
        <v>163</v>
      </c>
      <c r="C58" s="98"/>
      <c r="D58" s="110"/>
      <c r="E58" s="110"/>
      <c r="F58" s="98"/>
      <c r="G58" s="98"/>
      <c r="H58" s="98"/>
      <c r="I58" s="98"/>
      <c r="J58" s="98"/>
      <c r="K58" s="98"/>
      <c r="L58" s="98"/>
      <c r="M58" s="39"/>
      <c r="N58" s="40"/>
      <c r="O58" s="40"/>
      <c r="P58" s="40"/>
      <c r="Q58" s="40"/>
      <c r="R58" s="40"/>
      <c r="S58" s="40"/>
    </row>
    <row r="59" spans="1:19" ht="63" x14ac:dyDescent="0.2">
      <c r="A59" s="10" t="s">
        <v>165</v>
      </c>
      <c r="B59" s="59" t="s">
        <v>288</v>
      </c>
      <c r="C59" s="32"/>
      <c r="D59" s="32"/>
      <c r="E59" s="32"/>
      <c r="F59" s="3" t="s">
        <v>227</v>
      </c>
      <c r="G59" s="107" t="s">
        <v>121</v>
      </c>
      <c r="H59" s="107"/>
      <c r="I59" s="107"/>
      <c r="J59" s="107"/>
      <c r="K59" s="107"/>
      <c r="L59" s="107"/>
      <c r="M59" s="39"/>
      <c r="N59" s="40"/>
      <c r="O59" s="40"/>
      <c r="P59" s="40"/>
      <c r="Q59" s="40"/>
      <c r="R59" s="40"/>
      <c r="S59" s="40"/>
    </row>
    <row r="60" spans="1:19" ht="63" x14ac:dyDescent="0.2">
      <c r="A60" s="10" t="s">
        <v>166</v>
      </c>
      <c r="B60" s="59" t="s">
        <v>289</v>
      </c>
      <c r="C60" s="32"/>
      <c r="D60" s="32"/>
      <c r="E60" s="32"/>
      <c r="F60" s="3" t="s">
        <v>188</v>
      </c>
      <c r="G60" s="107"/>
      <c r="H60" s="107"/>
      <c r="I60" s="107"/>
      <c r="J60" s="107"/>
      <c r="K60" s="107"/>
      <c r="L60" s="107"/>
      <c r="M60" s="39"/>
      <c r="N60" s="40"/>
      <c r="O60" s="40"/>
      <c r="P60" s="40"/>
      <c r="Q60" s="40"/>
      <c r="R60" s="40"/>
      <c r="S60" s="40"/>
    </row>
    <row r="61" spans="1:19" ht="78.75" x14ac:dyDescent="0.2">
      <c r="A61" s="10" t="s">
        <v>167</v>
      </c>
      <c r="B61" s="59" t="s">
        <v>290</v>
      </c>
      <c r="C61" s="32"/>
      <c r="D61" s="32"/>
      <c r="E61" s="32"/>
      <c r="F61" s="3" t="s">
        <v>188</v>
      </c>
      <c r="G61" s="107"/>
      <c r="H61" s="107"/>
      <c r="I61" s="107"/>
      <c r="J61" s="107"/>
      <c r="K61" s="107"/>
      <c r="L61" s="107"/>
      <c r="M61" s="39"/>
      <c r="N61" s="40"/>
      <c r="O61" s="40"/>
      <c r="P61" s="40"/>
      <c r="Q61" s="40"/>
      <c r="R61" s="40"/>
      <c r="S61" s="40"/>
    </row>
    <row r="62" spans="1:19" ht="141.75" x14ac:dyDescent="0.2">
      <c r="A62" s="10"/>
      <c r="B62" s="59" t="s">
        <v>291</v>
      </c>
      <c r="C62" s="32"/>
      <c r="D62" s="32"/>
      <c r="E62" s="32"/>
      <c r="F62" s="3" t="s">
        <v>188</v>
      </c>
      <c r="G62" s="107"/>
      <c r="H62" s="107"/>
      <c r="I62" s="107"/>
      <c r="J62" s="107"/>
      <c r="K62" s="107"/>
      <c r="L62" s="107"/>
      <c r="M62" s="39"/>
      <c r="N62" s="40"/>
      <c r="O62" s="40"/>
      <c r="P62" s="40"/>
      <c r="Q62" s="40"/>
      <c r="R62" s="40"/>
      <c r="S62" s="40"/>
    </row>
    <row r="63" spans="1:19" ht="47.25" x14ac:dyDescent="0.2">
      <c r="A63" s="10" t="s">
        <v>168</v>
      </c>
      <c r="B63" s="59" t="s">
        <v>292</v>
      </c>
      <c r="C63" s="32"/>
      <c r="D63" s="32"/>
      <c r="E63" s="32"/>
      <c r="F63" s="3" t="s">
        <v>228</v>
      </c>
      <c r="G63" s="107"/>
      <c r="H63" s="107"/>
      <c r="I63" s="107"/>
      <c r="J63" s="107"/>
      <c r="K63" s="107"/>
      <c r="L63" s="107"/>
      <c r="M63" s="39"/>
      <c r="N63" s="40"/>
      <c r="O63" s="40"/>
      <c r="P63" s="40"/>
      <c r="Q63" s="40"/>
      <c r="R63" s="40"/>
      <c r="S63" s="40"/>
    </row>
    <row r="64" spans="1:19" ht="30.75" customHeight="1" x14ac:dyDescent="0.2">
      <c r="A64" s="10" t="s">
        <v>169</v>
      </c>
      <c r="B64" s="100" t="s">
        <v>17</v>
      </c>
      <c r="C64" s="100"/>
      <c r="D64" s="100"/>
      <c r="E64" s="100"/>
      <c r="F64" s="3">
        <v>87</v>
      </c>
      <c r="G64" s="1">
        <v>84.5</v>
      </c>
      <c r="H64" s="1">
        <v>83</v>
      </c>
      <c r="I64" s="2"/>
      <c r="J64" s="2"/>
      <c r="K64" s="2"/>
      <c r="L64" s="1"/>
      <c r="M64" s="39"/>
      <c r="N64" s="40"/>
      <c r="O64" s="40"/>
      <c r="P64" s="40"/>
      <c r="Q64" s="40"/>
      <c r="R64" s="40"/>
      <c r="S64" s="40"/>
    </row>
    <row r="65" spans="1:13" s="150" customFormat="1" x14ac:dyDescent="0.2">
      <c r="A65" s="149"/>
      <c r="M65" s="151"/>
    </row>
    <row r="66" spans="1:13" s="150" customFormat="1" x14ac:dyDescent="0.2">
      <c r="A66" s="149"/>
      <c r="M66" s="151"/>
    </row>
    <row r="67" spans="1:13" s="150" customFormat="1" x14ac:dyDescent="0.2">
      <c r="A67" s="149"/>
      <c r="M67" s="151"/>
    </row>
    <row r="68" spans="1:13" s="150" customFormat="1" x14ac:dyDescent="0.2">
      <c r="A68" s="149"/>
      <c r="M68" s="151"/>
    </row>
    <row r="69" spans="1:13" s="150" customFormat="1" x14ac:dyDescent="0.2">
      <c r="A69" s="149"/>
      <c r="M69" s="151"/>
    </row>
    <row r="70" spans="1:13" s="150" customFormat="1" x14ac:dyDescent="0.2">
      <c r="A70" s="149"/>
      <c r="M70" s="151"/>
    </row>
    <row r="71" spans="1:13" s="150" customFormat="1" x14ac:dyDescent="0.2">
      <c r="A71" s="149"/>
      <c r="M71" s="151"/>
    </row>
    <row r="72" spans="1:13" s="150" customFormat="1" x14ac:dyDescent="0.2">
      <c r="A72" s="149"/>
      <c r="M72" s="151"/>
    </row>
    <row r="73" spans="1:13" s="150" customFormat="1" x14ac:dyDescent="0.2">
      <c r="A73" s="149"/>
      <c r="M73" s="151"/>
    </row>
    <row r="74" spans="1:13" s="150" customFormat="1" x14ac:dyDescent="0.2">
      <c r="A74" s="149"/>
      <c r="M74" s="151"/>
    </row>
    <row r="75" spans="1:13" s="150" customFormat="1" x14ac:dyDescent="0.2">
      <c r="A75" s="149"/>
      <c r="M75" s="151"/>
    </row>
    <row r="76" spans="1:13" s="150" customFormat="1" x14ac:dyDescent="0.2">
      <c r="A76" s="149"/>
      <c r="M76" s="151"/>
    </row>
    <row r="77" spans="1:13" s="150" customFormat="1" x14ac:dyDescent="0.2">
      <c r="A77" s="149"/>
      <c r="M77" s="151"/>
    </row>
    <row r="78" spans="1:13" s="150" customFormat="1" x14ac:dyDescent="0.2">
      <c r="A78" s="149"/>
      <c r="M78" s="151"/>
    </row>
    <row r="79" spans="1:13" s="150" customFormat="1" x14ac:dyDescent="0.2">
      <c r="A79" s="149"/>
      <c r="M79" s="151"/>
    </row>
    <row r="80" spans="1:13" s="150" customFormat="1" x14ac:dyDescent="0.2">
      <c r="A80" s="149"/>
      <c r="M80" s="151"/>
    </row>
    <row r="81" spans="1:13" s="150" customFormat="1" x14ac:dyDescent="0.2">
      <c r="A81" s="149"/>
      <c r="M81" s="151"/>
    </row>
    <row r="82" spans="1:13" s="150" customFormat="1" x14ac:dyDescent="0.2">
      <c r="A82" s="149"/>
      <c r="M82" s="151"/>
    </row>
    <row r="83" spans="1:13" s="150" customFormat="1" x14ac:dyDescent="0.2">
      <c r="A83" s="149"/>
      <c r="M83" s="151"/>
    </row>
    <row r="84" spans="1:13" s="150" customFormat="1" x14ac:dyDescent="0.2">
      <c r="A84" s="149"/>
      <c r="M84" s="151"/>
    </row>
    <row r="85" spans="1:13" s="150" customFormat="1" x14ac:dyDescent="0.2">
      <c r="A85" s="149"/>
      <c r="M85" s="151"/>
    </row>
    <row r="86" spans="1:13" s="150" customFormat="1" x14ac:dyDescent="0.2">
      <c r="A86" s="149"/>
      <c r="M86" s="151"/>
    </row>
    <row r="87" spans="1:13" s="150" customFormat="1" x14ac:dyDescent="0.2">
      <c r="A87" s="149"/>
      <c r="M87" s="151"/>
    </row>
    <row r="88" spans="1:13" s="150" customFormat="1" x14ac:dyDescent="0.2">
      <c r="A88" s="149"/>
      <c r="M88" s="151"/>
    </row>
    <row r="89" spans="1:13" s="150" customFormat="1" x14ac:dyDescent="0.2">
      <c r="A89" s="149"/>
      <c r="M89" s="151"/>
    </row>
    <row r="90" spans="1:13" s="150" customFormat="1" x14ac:dyDescent="0.2">
      <c r="A90" s="149"/>
      <c r="M90" s="151"/>
    </row>
    <row r="91" spans="1:13" s="150" customFormat="1" x14ac:dyDescent="0.2">
      <c r="A91" s="149"/>
      <c r="M91" s="151"/>
    </row>
    <row r="92" spans="1:13" s="150" customFormat="1" x14ac:dyDescent="0.2">
      <c r="A92" s="149"/>
      <c r="M92" s="151"/>
    </row>
    <row r="93" spans="1:13" s="150" customFormat="1" x14ac:dyDescent="0.2">
      <c r="A93" s="149"/>
      <c r="M93" s="151"/>
    </row>
    <row r="94" spans="1:13" s="150" customFormat="1" x14ac:dyDescent="0.2">
      <c r="A94" s="149"/>
      <c r="M94" s="151"/>
    </row>
    <row r="95" spans="1:13" s="150" customFormat="1" x14ac:dyDescent="0.2">
      <c r="A95" s="149"/>
      <c r="M95" s="151"/>
    </row>
    <row r="96" spans="1:13" s="150" customFormat="1" x14ac:dyDescent="0.2">
      <c r="A96" s="149"/>
      <c r="M96" s="151"/>
    </row>
    <row r="97" spans="1:13" s="150" customFormat="1" x14ac:dyDescent="0.2">
      <c r="A97" s="149"/>
      <c r="M97" s="151"/>
    </row>
    <row r="98" spans="1:13" s="150" customFormat="1" x14ac:dyDescent="0.2">
      <c r="A98" s="149"/>
      <c r="M98" s="151"/>
    </row>
    <row r="99" spans="1:13" s="150" customFormat="1" x14ac:dyDescent="0.2">
      <c r="A99" s="149"/>
      <c r="M99" s="151"/>
    </row>
    <row r="100" spans="1:13" s="150" customFormat="1" x14ac:dyDescent="0.2">
      <c r="A100" s="149"/>
      <c r="M100" s="151"/>
    </row>
    <row r="101" spans="1:13" s="150" customFormat="1" x14ac:dyDescent="0.2">
      <c r="A101" s="149"/>
      <c r="M101" s="151"/>
    </row>
    <row r="102" spans="1:13" s="150" customFormat="1" x14ac:dyDescent="0.2">
      <c r="A102" s="149"/>
      <c r="M102" s="151"/>
    </row>
    <row r="103" spans="1:13" s="150" customFormat="1" x14ac:dyDescent="0.2">
      <c r="A103" s="149"/>
      <c r="M103" s="151"/>
    </row>
    <row r="104" spans="1:13" s="150" customFormat="1" x14ac:dyDescent="0.2">
      <c r="A104" s="149"/>
      <c r="M104" s="151"/>
    </row>
    <row r="105" spans="1:13" s="150" customFormat="1" x14ac:dyDescent="0.2">
      <c r="A105" s="149"/>
      <c r="M105" s="151"/>
    </row>
    <row r="106" spans="1:13" s="150" customFormat="1" x14ac:dyDescent="0.2">
      <c r="A106" s="149"/>
      <c r="M106" s="151"/>
    </row>
    <row r="107" spans="1:13" s="150" customFormat="1" x14ac:dyDescent="0.2">
      <c r="A107" s="149"/>
      <c r="M107" s="151"/>
    </row>
    <row r="108" spans="1:13" s="150" customFormat="1" x14ac:dyDescent="0.2">
      <c r="A108" s="149"/>
      <c r="M108" s="151"/>
    </row>
    <row r="109" spans="1:13" s="150" customFormat="1" x14ac:dyDescent="0.2">
      <c r="A109" s="149"/>
      <c r="M109" s="151"/>
    </row>
    <row r="110" spans="1:13" s="150" customFormat="1" x14ac:dyDescent="0.2">
      <c r="A110" s="149"/>
      <c r="M110" s="151"/>
    </row>
    <row r="111" spans="1:13" s="150" customFormat="1" x14ac:dyDescent="0.2">
      <c r="A111" s="149"/>
      <c r="M111" s="151"/>
    </row>
    <row r="112" spans="1:13" s="150" customFormat="1" x14ac:dyDescent="0.2">
      <c r="A112" s="149"/>
      <c r="M112" s="151"/>
    </row>
    <row r="113" spans="1:13" s="150" customFormat="1" x14ac:dyDescent="0.2">
      <c r="A113" s="149"/>
      <c r="M113" s="151"/>
    </row>
    <row r="114" spans="1:13" s="150" customFormat="1" x14ac:dyDescent="0.2">
      <c r="A114" s="149"/>
      <c r="M114" s="151"/>
    </row>
    <row r="115" spans="1:13" s="150" customFormat="1" x14ac:dyDescent="0.2">
      <c r="A115" s="149"/>
      <c r="M115" s="151"/>
    </row>
    <row r="116" spans="1:13" s="150" customFormat="1" x14ac:dyDescent="0.2">
      <c r="A116" s="149"/>
      <c r="M116" s="151"/>
    </row>
    <row r="117" spans="1:13" s="150" customFormat="1" x14ac:dyDescent="0.2">
      <c r="A117" s="149"/>
      <c r="M117" s="151"/>
    </row>
    <row r="118" spans="1:13" s="150" customFormat="1" x14ac:dyDescent="0.2">
      <c r="A118" s="149"/>
      <c r="M118" s="151"/>
    </row>
    <row r="119" spans="1:13" s="150" customFormat="1" x14ac:dyDescent="0.2">
      <c r="A119" s="149"/>
      <c r="M119" s="151"/>
    </row>
    <row r="120" spans="1:13" s="150" customFormat="1" x14ac:dyDescent="0.2">
      <c r="A120" s="149"/>
      <c r="M120" s="151"/>
    </row>
    <row r="121" spans="1:13" s="150" customFormat="1" x14ac:dyDescent="0.2">
      <c r="A121" s="149"/>
      <c r="M121" s="151"/>
    </row>
    <row r="122" spans="1:13" s="150" customFormat="1" x14ac:dyDescent="0.2">
      <c r="A122" s="149"/>
      <c r="M122" s="151"/>
    </row>
    <row r="123" spans="1:13" s="150" customFormat="1" x14ac:dyDescent="0.2">
      <c r="A123" s="149"/>
      <c r="M123" s="151"/>
    </row>
    <row r="124" spans="1:13" s="150" customFormat="1" x14ac:dyDescent="0.2">
      <c r="A124" s="149"/>
      <c r="M124" s="151"/>
    </row>
    <row r="125" spans="1:13" s="150" customFormat="1" x14ac:dyDescent="0.2">
      <c r="A125" s="149"/>
      <c r="M125" s="151"/>
    </row>
    <row r="126" spans="1:13" s="150" customFormat="1" x14ac:dyDescent="0.2">
      <c r="A126" s="149"/>
      <c r="M126" s="151"/>
    </row>
    <row r="127" spans="1:13" s="150" customFormat="1" x14ac:dyDescent="0.2">
      <c r="A127" s="149"/>
      <c r="M127" s="151"/>
    </row>
    <row r="128" spans="1:13" s="150" customFormat="1" x14ac:dyDescent="0.2">
      <c r="A128" s="149"/>
      <c r="M128" s="151"/>
    </row>
    <row r="129" spans="1:13" s="150" customFormat="1" x14ac:dyDescent="0.2">
      <c r="A129" s="149"/>
      <c r="M129" s="151"/>
    </row>
    <row r="130" spans="1:13" s="150" customFormat="1" x14ac:dyDescent="0.2">
      <c r="A130" s="149"/>
      <c r="M130" s="151"/>
    </row>
    <row r="131" spans="1:13" s="150" customFormat="1" x14ac:dyDescent="0.2">
      <c r="A131" s="149"/>
      <c r="M131" s="151"/>
    </row>
    <row r="132" spans="1:13" s="150" customFormat="1" x14ac:dyDescent="0.2">
      <c r="A132" s="149"/>
      <c r="M132" s="151"/>
    </row>
    <row r="133" spans="1:13" s="150" customFormat="1" x14ac:dyDescent="0.2">
      <c r="A133" s="149"/>
      <c r="M133" s="151"/>
    </row>
    <row r="134" spans="1:13" s="150" customFormat="1" x14ac:dyDescent="0.2">
      <c r="A134" s="149"/>
      <c r="M134" s="151"/>
    </row>
    <row r="135" spans="1:13" s="150" customFormat="1" x14ac:dyDescent="0.2">
      <c r="A135" s="149"/>
      <c r="M135" s="151"/>
    </row>
    <row r="136" spans="1:13" s="150" customFormat="1" x14ac:dyDescent="0.2">
      <c r="A136" s="149"/>
      <c r="M136" s="151"/>
    </row>
    <row r="137" spans="1:13" s="150" customFormat="1" x14ac:dyDescent="0.2">
      <c r="A137" s="149"/>
      <c r="M137" s="151"/>
    </row>
    <row r="138" spans="1:13" s="150" customFormat="1" x14ac:dyDescent="0.2">
      <c r="A138" s="149"/>
      <c r="M138" s="151"/>
    </row>
    <row r="139" spans="1:13" s="150" customFormat="1" x14ac:dyDescent="0.2">
      <c r="A139" s="149"/>
      <c r="M139" s="151"/>
    </row>
    <row r="140" spans="1:13" s="150" customFormat="1" x14ac:dyDescent="0.2">
      <c r="A140" s="149"/>
      <c r="M140" s="151"/>
    </row>
    <row r="141" spans="1:13" s="150" customFormat="1" x14ac:dyDescent="0.2">
      <c r="A141" s="149"/>
      <c r="M141" s="151"/>
    </row>
    <row r="142" spans="1:13" s="150" customFormat="1" x14ac:dyDescent="0.2">
      <c r="A142" s="149"/>
      <c r="M142" s="151"/>
    </row>
    <row r="143" spans="1:13" s="150" customFormat="1" x14ac:dyDescent="0.2">
      <c r="A143" s="149"/>
      <c r="M143" s="151"/>
    </row>
    <row r="144" spans="1:13" s="150" customFormat="1" x14ac:dyDescent="0.2">
      <c r="A144" s="149"/>
      <c r="M144" s="151"/>
    </row>
    <row r="145" spans="1:13" s="150" customFormat="1" x14ac:dyDescent="0.2">
      <c r="A145" s="149"/>
      <c r="M145" s="151"/>
    </row>
    <row r="146" spans="1:13" s="150" customFormat="1" x14ac:dyDescent="0.2">
      <c r="A146" s="149"/>
      <c r="M146" s="151"/>
    </row>
    <row r="147" spans="1:13" s="150" customFormat="1" x14ac:dyDescent="0.2">
      <c r="A147" s="149"/>
      <c r="M147" s="151"/>
    </row>
    <row r="148" spans="1:13" s="150" customFormat="1" x14ac:dyDescent="0.2">
      <c r="A148" s="149"/>
      <c r="M148" s="151"/>
    </row>
    <row r="149" spans="1:13" s="150" customFormat="1" x14ac:dyDescent="0.2">
      <c r="A149" s="149"/>
      <c r="M149" s="151"/>
    </row>
    <row r="150" spans="1:13" s="150" customFormat="1" x14ac:dyDescent="0.2">
      <c r="A150" s="149"/>
      <c r="M150" s="151"/>
    </row>
    <row r="151" spans="1:13" s="150" customFormat="1" x14ac:dyDescent="0.2">
      <c r="A151" s="149"/>
      <c r="M151" s="151"/>
    </row>
    <row r="152" spans="1:13" s="150" customFormat="1" x14ac:dyDescent="0.2">
      <c r="A152" s="149"/>
      <c r="M152" s="151"/>
    </row>
    <row r="153" spans="1:13" s="150" customFormat="1" x14ac:dyDescent="0.2">
      <c r="A153" s="149"/>
      <c r="M153" s="151"/>
    </row>
    <row r="154" spans="1:13" s="150" customFormat="1" x14ac:dyDescent="0.2">
      <c r="A154" s="149"/>
      <c r="M154" s="151"/>
    </row>
  </sheetData>
  <mergeCells count="28">
    <mergeCell ref="B6:F6"/>
    <mergeCell ref="D10:E10"/>
    <mergeCell ref="D57:E57"/>
    <mergeCell ref="D25:E25"/>
    <mergeCell ref="D31:E31"/>
    <mergeCell ref="D33:E33"/>
    <mergeCell ref="D34:E34"/>
    <mergeCell ref="D36:E36"/>
    <mergeCell ref="D37:E37"/>
    <mergeCell ref="D38:E38"/>
    <mergeCell ref="D56:E56"/>
    <mergeCell ref="F7:S7"/>
    <mergeCell ref="A7:A9"/>
    <mergeCell ref="D7:E7"/>
    <mergeCell ref="B47:L47"/>
    <mergeCell ref="B64:E64"/>
    <mergeCell ref="E8:E9"/>
    <mergeCell ref="D8:D9"/>
    <mergeCell ref="C7:C9"/>
    <mergeCell ref="B7:B9"/>
    <mergeCell ref="F8:F9"/>
    <mergeCell ref="D53:E53"/>
    <mergeCell ref="D51:E51"/>
    <mergeCell ref="D54:E54"/>
    <mergeCell ref="G59:L63"/>
    <mergeCell ref="B11:L11"/>
    <mergeCell ref="B32:L32"/>
    <mergeCell ref="B58:L58"/>
  </mergeCells>
  <pageMargins left="0.39370078740157483" right="0.39370078740157483" top="0.39370078740157483" bottom="0.39370078740157483" header="0.15748031496062992" footer="0.15748031496062992"/>
  <pageSetup paperSize="9" scale="95" orientation="portrait" blackAndWhite="1" horizontalDpi="4294967293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6"/>
  <sheetViews>
    <sheetView topLeftCell="A19" zoomScale="85" zoomScaleNormal="85" workbookViewId="0">
      <selection activeCell="A21" sqref="A21:E22"/>
    </sheetView>
  </sheetViews>
  <sheetFormatPr defaultRowHeight="15" x14ac:dyDescent="0.25"/>
  <cols>
    <col min="1" max="3" width="9.140625" style="4"/>
    <col min="4" max="4" width="21.85546875" style="90" bestFit="1" customWidth="1"/>
    <col min="5" max="5" width="90.42578125" style="6" customWidth="1"/>
  </cols>
  <sheetData>
    <row r="5" spans="1:6" ht="30" x14ac:dyDescent="0.25">
      <c r="A5" s="122" t="s">
        <v>86</v>
      </c>
      <c r="B5" s="122"/>
      <c r="C5" s="5" t="s">
        <v>176</v>
      </c>
      <c r="D5" s="89" t="s">
        <v>177</v>
      </c>
      <c r="E5" s="5" t="s">
        <v>83</v>
      </c>
    </row>
    <row r="6" spans="1:6" ht="45" x14ac:dyDescent="0.25">
      <c r="A6" s="4">
        <v>150</v>
      </c>
      <c r="B6" s="4">
        <v>170</v>
      </c>
      <c r="C6" s="4" t="s">
        <v>60</v>
      </c>
      <c r="D6" s="16" t="s">
        <v>58</v>
      </c>
      <c r="E6" s="6" t="s">
        <v>172</v>
      </c>
      <c r="F6">
        <f>SUM(A6:A12,A15,A21:A22,A34,B6:B8)</f>
        <v>2940</v>
      </c>
    </row>
    <row r="7" spans="1:6" ht="45" x14ac:dyDescent="0.25">
      <c r="A7" s="4">
        <v>150</v>
      </c>
      <c r="B7" s="4">
        <v>170</v>
      </c>
      <c r="C7" s="4" t="s">
        <v>61</v>
      </c>
      <c r="D7" s="16" t="s">
        <v>59</v>
      </c>
      <c r="E7" s="6" t="s">
        <v>172</v>
      </c>
    </row>
    <row r="8" spans="1:6" ht="30" x14ac:dyDescent="0.25">
      <c r="A8" s="4">
        <v>150</v>
      </c>
      <c r="B8" s="4">
        <v>170</v>
      </c>
      <c r="C8" s="4" t="s">
        <v>64</v>
      </c>
      <c r="D8" s="16" t="s">
        <v>62</v>
      </c>
      <c r="E8" s="6" t="s">
        <v>89</v>
      </c>
    </row>
    <row r="9" spans="1:6" ht="30" x14ac:dyDescent="0.25">
      <c r="A9" s="4">
        <v>150</v>
      </c>
      <c r="B9" s="4">
        <v>170</v>
      </c>
      <c r="C9" s="4" t="s">
        <v>65</v>
      </c>
      <c r="D9" s="16" t="s">
        <v>63</v>
      </c>
      <c r="E9" s="6" t="s">
        <v>89</v>
      </c>
    </row>
    <row r="10" spans="1:6" ht="30" x14ac:dyDescent="0.25">
      <c r="A10" s="4">
        <v>150</v>
      </c>
      <c r="B10" s="4">
        <v>170</v>
      </c>
      <c r="C10" s="4" t="s">
        <v>68</v>
      </c>
      <c r="D10" s="16" t="s">
        <v>66</v>
      </c>
      <c r="E10" s="6" t="s">
        <v>89</v>
      </c>
    </row>
    <row r="11" spans="1:6" ht="30" x14ac:dyDescent="0.25">
      <c r="A11" s="4">
        <v>150</v>
      </c>
      <c r="B11" s="4">
        <v>170</v>
      </c>
      <c r="C11" s="4" t="s">
        <v>71</v>
      </c>
      <c r="D11" s="16" t="s">
        <v>70</v>
      </c>
      <c r="E11" s="6" t="s">
        <v>89</v>
      </c>
    </row>
    <row r="12" spans="1:6" ht="30" x14ac:dyDescent="0.25">
      <c r="A12" s="4">
        <v>150</v>
      </c>
      <c r="B12" s="4">
        <v>170</v>
      </c>
      <c r="C12" s="4" t="s">
        <v>80</v>
      </c>
      <c r="D12" s="16" t="s">
        <v>77</v>
      </c>
      <c r="E12" s="6" t="s">
        <v>89</v>
      </c>
    </row>
    <row r="13" spans="1:6" ht="30" x14ac:dyDescent="0.25">
      <c r="A13" s="4">
        <v>170</v>
      </c>
      <c r="B13" s="4">
        <v>170</v>
      </c>
      <c r="C13" s="4" t="s">
        <v>82</v>
      </c>
      <c r="D13" s="20" t="s">
        <v>79</v>
      </c>
      <c r="E13" s="6" t="s">
        <v>175</v>
      </c>
    </row>
    <row r="14" spans="1:6" ht="30" x14ac:dyDescent="0.25">
      <c r="A14" s="4">
        <v>170</v>
      </c>
      <c r="B14" s="4">
        <v>170</v>
      </c>
      <c r="C14" s="4" t="s">
        <v>81</v>
      </c>
      <c r="D14" s="20" t="s">
        <v>78</v>
      </c>
      <c r="E14" s="6" t="s">
        <v>174</v>
      </c>
    </row>
    <row r="15" spans="1:6" ht="30" x14ac:dyDescent="0.25">
      <c r="A15" s="4">
        <v>150</v>
      </c>
      <c r="B15" s="4">
        <v>170</v>
      </c>
      <c r="C15" s="4" t="s">
        <v>69</v>
      </c>
      <c r="D15" s="16" t="s">
        <v>67</v>
      </c>
      <c r="E15" s="6" t="s">
        <v>89</v>
      </c>
    </row>
    <row r="16" spans="1:6" ht="45" x14ac:dyDescent="0.25">
      <c r="A16" s="4">
        <v>360</v>
      </c>
      <c r="B16" s="4">
        <v>170</v>
      </c>
      <c r="C16" s="4" t="s">
        <v>105</v>
      </c>
      <c r="D16" s="20" t="s">
        <v>12</v>
      </c>
      <c r="E16" s="6" t="s">
        <v>106</v>
      </c>
    </row>
    <row r="17" spans="1:5" ht="30" x14ac:dyDescent="0.25">
      <c r="A17" s="4">
        <v>170</v>
      </c>
      <c r="B17" s="4">
        <v>170</v>
      </c>
      <c r="C17" s="4" t="s">
        <v>75</v>
      </c>
      <c r="D17" s="20" t="s">
        <v>73</v>
      </c>
      <c r="E17" s="6" t="s">
        <v>173</v>
      </c>
    </row>
    <row r="18" spans="1:5" ht="30" x14ac:dyDescent="0.25">
      <c r="A18" s="4">
        <v>440</v>
      </c>
      <c r="B18" s="4">
        <v>170</v>
      </c>
      <c r="C18" s="4" t="s">
        <v>76</v>
      </c>
      <c r="D18" s="20" t="s">
        <v>74</v>
      </c>
      <c r="E18" s="6" t="s">
        <v>89</v>
      </c>
    </row>
    <row r="19" spans="1:5" ht="30" x14ac:dyDescent="0.25">
      <c r="A19" s="4">
        <v>470</v>
      </c>
      <c r="B19" s="4">
        <v>170</v>
      </c>
      <c r="C19" s="4" t="s">
        <v>72</v>
      </c>
      <c r="D19" s="20" t="s">
        <v>28</v>
      </c>
      <c r="E19" s="7" t="s">
        <v>89</v>
      </c>
    </row>
    <row r="20" spans="1:5" ht="75" x14ac:dyDescent="0.25">
      <c r="A20" s="4">
        <v>370</v>
      </c>
      <c r="B20" s="4">
        <v>170</v>
      </c>
      <c r="C20" s="4" t="s">
        <v>94</v>
      </c>
      <c r="D20" s="20" t="s">
        <v>92</v>
      </c>
      <c r="E20" s="6" t="s">
        <v>95</v>
      </c>
    </row>
    <row r="21" spans="1:5" ht="105" x14ac:dyDescent="0.25">
      <c r="A21" s="4">
        <v>370</v>
      </c>
      <c r="B21" s="4">
        <v>170</v>
      </c>
      <c r="C21" s="4" t="s">
        <v>97</v>
      </c>
      <c r="D21" s="16" t="s">
        <v>93</v>
      </c>
      <c r="E21" s="6" t="s">
        <v>96</v>
      </c>
    </row>
    <row r="22" spans="1:5" ht="75" x14ac:dyDescent="0.25">
      <c r="A22" s="4">
        <v>360</v>
      </c>
      <c r="B22" s="4">
        <v>170</v>
      </c>
      <c r="C22" s="4" t="s">
        <v>90</v>
      </c>
      <c r="D22" s="16" t="s">
        <v>4</v>
      </c>
      <c r="E22" s="6" t="s">
        <v>91</v>
      </c>
    </row>
    <row r="23" spans="1:5" ht="45" x14ac:dyDescent="0.25">
      <c r="A23" s="4">
        <v>430</v>
      </c>
      <c r="B23" s="4">
        <v>170</v>
      </c>
      <c r="C23" s="4" t="s">
        <v>99</v>
      </c>
      <c r="D23" s="20" t="s">
        <v>98</v>
      </c>
      <c r="E23" s="6" t="s">
        <v>89</v>
      </c>
    </row>
    <row r="24" spans="1:5" ht="30" x14ac:dyDescent="0.25">
      <c r="A24" s="4">
        <v>310</v>
      </c>
      <c r="B24" s="4">
        <v>170</v>
      </c>
      <c r="C24" s="4" t="s">
        <v>107</v>
      </c>
      <c r="D24" s="20" t="s">
        <v>45</v>
      </c>
      <c r="E24" s="6" t="s">
        <v>108</v>
      </c>
    </row>
    <row r="25" spans="1:5" ht="45" x14ac:dyDescent="0.25">
      <c r="A25" s="4">
        <v>530</v>
      </c>
      <c r="B25" s="4">
        <v>170</v>
      </c>
      <c r="C25" s="4" t="s">
        <v>112</v>
      </c>
      <c r="D25" s="20" t="s">
        <v>111</v>
      </c>
      <c r="E25" s="6" t="s">
        <v>108</v>
      </c>
    </row>
    <row r="26" spans="1:5" ht="45" x14ac:dyDescent="0.25">
      <c r="A26" s="4">
        <v>750</v>
      </c>
      <c r="B26" s="4">
        <v>170</v>
      </c>
      <c r="C26" s="4" t="s">
        <v>116</v>
      </c>
      <c r="D26" s="20" t="s">
        <v>115</v>
      </c>
      <c r="E26" s="6" t="s">
        <v>108</v>
      </c>
    </row>
    <row r="27" spans="1:5" ht="105" x14ac:dyDescent="0.25">
      <c r="A27" s="4">
        <v>240</v>
      </c>
      <c r="B27" s="4">
        <v>170</v>
      </c>
      <c r="C27" s="4" t="s">
        <v>109</v>
      </c>
      <c r="D27" s="20" t="s">
        <v>117</v>
      </c>
      <c r="E27" s="6" t="s">
        <v>108</v>
      </c>
    </row>
    <row r="28" spans="1:5" ht="60" x14ac:dyDescent="0.25">
      <c r="A28" s="4">
        <v>680</v>
      </c>
      <c r="B28" s="4">
        <v>170</v>
      </c>
      <c r="C28" s="4" t="s">
        <v>110</v>
      </c>
      <c r="D28" s="20" t="s">
        <v>114</v>
      </c>
      <c r="E28" s="6" t="s">
        <v>108</v>
      </c>
    </row>
    <row r="29" spans="1:5" x14ac:dyDescent="0.25">
      <c r="A29" s="4">
        <v>370</v>
      </c>
      <c r="B29" s="4">
        <v>170</v>
      </c>
      <c r="C29" s="4" t="s">
        <v>87</v>
      </c>
      <c r="D29" s="20" t="s">
        <v>27</v>
      </c>
      <c r="E29" s="7" t="s">
        <v>88</v>
      </c>
    </row>
    <row r="30" spans="1:5" ht="30" x14ac:dyDescent="0.25">
      <c r="A30" s="4">
        <v>490</v>
      </c>
      <c r="B30" s="4">
        <v>170</v>
      </c>
      <c r="C30" s="4" t="s">
        <v>103</v>
      </c>
      <c r="D30" s="20" t="s">
        <v>102</v>
      </c>
      <c r="E30" s="6" t="s">
        <v>104</v>
      </c>
    </row>
    <row r="31" spans="1:5" ht="45" x14ac:dyDescent="0.25">
      <c r="A31" s="4">
        <v>590</v>
      </c>
      <c r="B31" s="4">
        <v>170</v>
      </c>
      <c r="C31" s="4" t="s">
        <v>118</v>
      </c>
      <c r="D31" s="20" t="s">
        <v>113</v>
      </c>
      <c r="E31" s="6" t="s">
        <v>119</v>
      </c>
    </row>
    <row r="32" spans="1:5" x14ac:dyDescent="0.25">
      <c r="A32" s="4">
        <v>2640</v>
      </c>
      <c r="B32" s="4">
        <v>170</v>
      </c>
      <c r="C32" s="4" t="s">
        <v>85</v>
      </c>
      <c r="D32" s="90" t="s">
        <v>84</v>
      </c>
      <c r="E32" s="6" t="s">
        <v>119</v>
      </c>
    </row>
    <row r="33" spans="1:5" ht="30" x14ac:dyDescent="0.25">
      <c r="A33" s="4">
        <v>1150</v>
      </c>
      <c r="B33" s="4">
        <v>170</v>
      </c>
      <c r="C33" s="4" t="s">
        <v>101</v>
      </c>
      <c r="D33" s="20" t="s">
        <v>100</v>
      </c>
      <c r="E33" s="6" t="s">
        <v>104</v>
      </c>
    </row>
    <row r="34" spans="1:5" ht="30" x14ac:dyDescent="0.25">
      <c r="A34" s="4">
        <v>500</v>
      </c>
      <c r="B34" s="4">
        <v>170</v>
      </c>
      <c r="C34" s="4" t="s">
        <v>57</v>
      </c>
      <c r="D34" s="16" t="s">
        <v>40</v>
      </c>
      <c r="E34" s="6" t="s">
        <v>56</v>
      </c>
    </row>
    <row r="35" spans="1:5" x14ac:dyDescent="0.25">
      <c r="A35" s="4">
        <v>600</v>
      </c>
      <c r="B35" s="4">
        <v>170</v>
      </c>
      <c r="C35" s="4" t="s">
        <v>54</v>
      </c>
      <c r="D35" s="20" t="s">
        <v>46</v>
      </c>
      <c r="E35" s="6" t="s">
        <v>55</v>
      </c>
    </row>
    <row r="36" spans="1:5" x14ac:dyDescent="0.25">
      <c r="A36" s="17">
        <f>SUM(A6:A35)</f>
        <v>13360</v>
      </c>
      <c r="B36" s="17">
        <f>SUM(B6:B35)</f>
        <v>5100</v>
      </c>
    </row>
  </sheetData>
  <mergeCells count="1"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4"/>
  <sheetViews>
    <sheetView topLeftCell="A4" workbookViewId="0">
      <selection activeCell="E9" sqref="E9:H24"/>
    </sheetView>
  </sheetViews>
  <sheetFormatPr defaultRowHeight="15" x14ac:dyDescent="0.25"/>
  <cols>
    <col min="1" max="1" width="21.140625" style="26" bestFit="1" customWidth="1"/>
    <col min="2" max="14" width="10.140625" style="26" bestFit="1" customWidth="1"/>
    <col min="15" max="16384" width="9.140625" style="26"/>
  </cols>
  <sheetData>
    <row r="6" spans="1:14" ht="18.75" x14ac:dyDescent="0.25">
      <c r="B6" s="123" t="s">
        <v>250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s="27" customFormat="1" x14ac:dyDescent="0.25">
      <c r="B7" s="27" t="s">
        <v>266</v>
      </c>
      <c r="C7" s="27" t="s">
        <v>267</v>
      </c>
      <c r="D7" s="24">
        <f>C7+28</f>
        <v>42035</v>
      </c>
      <c r="E7" s="24">
        <f t="shared" ref="E7:N7" si="0">D7+28</f>
        <v>42063</v>
      </c>
      <c r="F7" s="24">
        <f t="shared" si="0"/>
        <v>42091</v>
      </c>
      <c r="G7" s="24">
        <f t="shared" si="0"/>
        <v>42119</v>
      </c>
      <c r="H7" s="24">
        <f t="shared" si="0"/>
        <v>42147</v>
      </c>
      <c r="I7" s="24">
        <f t="shared" si="0"/>
        <v>42175</v>
      </c>
      <c r="J7" s="24">
        <f t="shared" si="0"/>
        <v>42203</v>
      </c>
      <c r="K7" s="24">
        <f t="shared" si="0"/>
        <v>42231</v>
      </c>
      <c r="L7" s="24">
        <f t="shared" si="0"/>
        <v>42259</v>
      </c>
      <c r="M7" s="24">
        <f t="shared" si="0"/>
        <v>42287</v>
      </c>
      <c r="N7" s="24">
        <f t="shared" si="0"/>
        <v>42315</v>
      </c>
    </row>
    <row r="8" spans="1:14" x14ac:dyDescent="0.25">
      <c r="B8" s="26" t="s">
        <v>159</v>
      </c>
      <c r="C8" s="26">
        <v>4</v>
      </c>
      <c r="D8" s="26" t="s">
        <v>156</v>
      </c>
      <c r="E8" s="26" t="s">
        <v>164</v>
      </c>
      <c r="F8" s="26" t="s">
        <v>252</v>
      </c>
      <c r="G8" s="26" t="s">
        <v>253</v>
      </c>
      <c r="H8" s="26" t="s">
        <v>254</v>
      </c>
      <c r="I8" s="26" t="s">
        <v>255</v>
      </c>
      <c r="J8" s="26" t="s">
        <v>256</v>
      </c>
      <c r="K8" s="26" t="s">
        <v>257</v>
      </c>
      <c r="L8" s="26" t="s">
        <v>258</v>
      </c>
      <c r="M8" s="26" t="s">
        <v>259</v>
      </c>
      <c r="N8" s="26" t="s">
        <v>260</v>
      </c>
    </row>
    <row r="9" spans="1:14" x14ac:dyDescent="0.25">
      <c r="A9" s="26" t="s">
        <v>84</v>
      </c>
      <c r="B9" s="50" t="s">
        <v>251</v>
      </c>
      <c r="C9" s="50" t="s">
        <v>251</v>
      </c>
      <c r="E9" s="26" t="s">
        <v>251</v>
      </c>
      <c r="H9" s="26" t="s">
        <v>251</v>
      </c>
      <c r="N9" s="26" t="s">
        <v>251</v>
      </c>
    </row>
    <row r="10" spans="1:14" x14ac:dyDescent="0.25">
      <c r="A10" s="26" t="s">
        <v>261</v>
      </c>
      <c r="C10" s="50" t="s">
        <v>251</v>
      </c>
      <c r="E10" s="26" t="s">
        <v>251</v>
      </c>
      <c r="H10" s="26" t="s">
        <v>251</v>
      </c>
      <c r="N10" s="26" t="s">
        <v>251</v>
      </c>
    </row>
    <row r="11" spans="1:14" x14ac:dyDescent="0.25">
      <c r="A11" s="26" t="s">
        <v>273</v>
      </c>
      <c r="C11" s="50" t="s">
        <v>251</v>
      </c>
      <c r="E11" s="26" t="s">
        <v>251</v>
      </c>
      <c r="H11" s="26" t="s">
        <v>251</v>
      </c>
      <c r="N11" s="26" t="s">
        <v>251</v>
      </c>
    </row>
    <row r="12" spans="1:14" x14ac:dyDescent="0.25">
      <c r="A12" s="26" t="s">
        <v>6</v>
      </c>
      <c r="C12" s="50" t="s">
        <v>251</v>
      </c>
      <c r="E12" s="26" t="s">
        <v>251</v>
      </c>
      <c r="H12" s="26" t="s">
        <v>251</v>
      </c>
      <c r="N12" s="26" t="s">
        <v>251</v>
      </c>
    </row>
    <row r="13" spans="1:14" x14ac:dyDescent="0.25">
      <c r="A13" s="26" t="s">
        <v>5</v>
      </c>
      <c r="C13" s="50" t="s">
        <v>251</v>
      </c>
      <c r="E13" s="26" t="s">
        <v>251</v>
      </c>
      <c r="H13" s="26" t="s">
        <v>251</v>
      </c>
      <c r="N13" s="26" t="s">
        <v>251</v>
      </c>
    </row>
    <row r="14" spans="1:14" x14ac:dyDescent="0.25">
      <c r="A14" s="26" t="s">
        <v>209</v>
      </c>
      <c r="C14" s="50" t="s">
        <v>251</v>
      </c>
      <c r="E14" s="26" t="s">
        <v>251</v>
      </c>
      <c r="H14" s="26" t="s">
        <v>251</v>
      </c>
      <c r="N14" s="26" t="s">
        <v>251</v>
      </c>
    </row>
    <row r="15" spans="1:14" x14ac:dyDescent="0.25">
      <c r="A15" s="26" t="s">
        <v>10</v>
      </c>
      <c r="C15" s="50" t="s">
        <v>251</v>
      </c>
      <c r="E15" s="26" t="s">
        <v>251</v>
      </c>
      <c r="H15" s="26" t="s">
        <v>251</v>
      </c>
      <c r="N15" s="26" t="s">
        <v>251</v>
      </c>
    </row>
    <row r="16" spans="1:14" x14ac:dyDescent="0.25">
      <c r="A16" s="26" t="s">
        <v>3</v>
      </c>
      <c r="C16" s="50" t="s">
        <v>251</v>
      </c>
      <c r="E16" s="26" t="s">
        <v>251</v>
      </c>
      <c r="H16" s="26" t="s">
        <v>251</v>
      </c>
      <c r="N16" s="26" t="s">
        <v>251</v>
      </c>
    </row>
    <row r="17" spans="1:14" x14ac:dyDescent="0.25">
      <c r="A17" s="26" t="s">
        <v>11</v>
      </c>
      <c r="C17" s="50" t="s">
        <v>251</v>
      </c>
      <c r="E17" s="26" t="s">
        <v>251</v>
      </c>
      <c r="H17" s="26" t="s">
        <v>251</v>
      </c>
      <c r="N17" s="26" t="s">
        <v>251</v>
      </c>
    </row>
    <row r="18" spans="1:14" x14ac:dyDescent="0.25">
      <c r="A18" s="26" t="s">
        <v>7</v>
      </c>
      <c r="C18" s="50" t="s">
        <v>251</v>
      </c>
      <c r="E18" s="26" t="s">
        <v>251</v>
      </c>
      <c r="H18" s="26" t="s">
        <v>251</v>
      </c>
      <c r="N18" s="26" t="s">
        <v>251</v>
      </c>
    </row>
    <row r="19" spans="1:14" x14ac:dyDescent="0.25">
      <c r="A19" s="26" t="s">
        <v>262</v>
      </c>
      <c r="B19" s="50" t="s">
        <v>251</v>
      </c>
      <c r="C19" s="50" t="s">
        <v>251</v>
      </c>
      <c r="D19" s="50" t="s">
        <v>251</v>
      </c>
      <c r="E19" s="26" t="s">
        <v>251</v>
      </c>
      <c r="F19" s="26" t="s">
        <v>251</v>
      </c>
      <c r="G19" s="26" t="s">
        <v>251</v>
      </c>
      <c r="H19" s="26" t="s">
        <v>251</v>
      </c>
      <c r="I19" s="26" t="s">
        <v>251</v>
      </c>
      <c r="J19" s="26" t="s">
        <v>251</v>
      </c>
      <c r="K19" s="26" t="s">
        <v>251</v>
      </c>
      <c r="L19" s="26" t="s">
        <v>251</v>
      </c>
      <c r="M19" s="26" t="s">
        <v>251</v>
      </c>
      <c r="N19" s="26" t="s">
        <v>251</v>
      </c>
    </row>
    <row r="20" spans="1:14" x14ac:dyDescent="0.25">
      <c r="A20" s="26" t="s">
        <v>263</v>
      </c>
      <c r="B20" s="50" t="s">
        <v>251</v>
      </c>
      <c r="C20" s="50" t="s">
        <v>251</v>
      </c>
      <c r="D20" s="50" t="s">
        <v>251</v>
      </c>
      <c r="E20" s="26" t="s">
        <v>251</v>
      </c>
      <c r="F20" s="26" t="s">
        <v>251</v>
      </c>
      <c r="G20" s="26" t="s">
        <v>251</v>
      </c>
      <c r="H20" s="26" t="s">
        <v>251</v>
      </c>
      <c r="I20" s="26" t="s">
        <v>251</v>
      </c>
      <c r="J20" s="26" t="s">
        <v>251</v>
      </c>
      <c r="K20" s="26" t="s">
        <v>251</v>
      </c>
      <c r="L20" s="26" t="s">
        <v>251</v>
      </c>
      <c r="M20" s="26" t="s">
        <v>251</v>
      </c>
      <c r="N20" s="26" t="s">
        <v>251</v>
      </c>
    </row>
    <row r="21" spans="1:14" x14ac:dyDescent="0.25">
      <c r="A21" s="26" t="s">
        <v>264</v>
      </c>
      <c r="B21" s="50" t="s">
        <v>251</v>
      </c>
      <c r="C21" s="50" t="s">
        <v>251</v>
      </c>
      <c r="D21" s="50" t="s">
        <v>251</v>
      </c>
      <c r="E21" s="26" t="s">
        <v>251</v>
      </c>
      <c r="F21" s="26" t="s">
        <v>251</v>
      </c>
      <c r="G21" s="26" t="s">
        <v>251</v>
      </c>
      <c r="H21" s="26" t="s">
        <v>251</v>
      </c>
      <c r="I21" s="26" t="s">
        <v>251</v>
      </c>
      <c r="J21" s="26" t="s">
        <v>251</v>
      </c>
      <c r="K21" s="26" t="s">
        <v>251</v>
      </c>
      <c r="L21" s="26" t="s">
        <v>251</v>
      </c>
      <c r="M21" s="26" t="s">
        <v>251</v>
      </c>
      <c r="N21" s="26" t="s">
        <v>251</v>
      </c>
    </row>
    <row r="22" spans="1:14" x14ac:dyDescent="0.25">
      <c r="A22" s="26" t="s">
        <v>265</v>
      </c>
      <c r="B22" s="50" t="s">
        <v>251</v>
      </c>
      <c r="C22" s="50" t="s">
        <v>251</v>
      </c>
      <c r="D22" s="50" t="s">
        <v>251</v>
      </c>
      <c r="E22" s="26" t="s">
        <v>251</v>
      </c>
      <c r="F22" s="26" t="s">
        <v>251</v>
      </c>
      <c r="G22" s="26" t="s">
        <v>251</v>
      </c>
      <c r="H22" s="26" t="s">
        <v>251</v>
      </c>
      <c r="I22" s="26" t="s">
        <v>251</v>
      </c>
      <c r="J22" s="26" t="s">
        <v>251</v>
      </c>
      <c r="K22" s="26" t="s">
        <v>251</v>
      </c>
      <c r="L22" s="26" t="s">
        <v>251</v>
      </c>
      <c r="M22" s="26" t="s">
        <v>251</v>
      </c>
      <c r="N22" s="26" t="s">
        <v>251</v>
      </c>
    </row>
    <row r="23" spans="1:14" x14ac:dyDescent="0.25">
      <c r="A23" s="26" t="s">
        <v>4</v>
      </c>
      <c r="C23" s="50" t="s">
        <v>251</v>
      </c>
      <c r="E23" s="26" t="s">
        <v>251</v>
      </c>
      <c r="H23" s="26" t="s">
        <v>251</v>
      </c>
      <c r="K23" s="26" t="s">
        <v>251</v>
      </c>
      <c r="N23" s="26" t="s">
        <v>251</v>
      </c>
    </row>
    <row r="24" spans="1:14" x14ac:dyDescent="0.25">
      <c r="A24" s="26" t="s">
        <v>219</v>
      </c>
      <c r="C24" s="50" t="s">
        <v>251</v>
      </c>
      <c r="E24" s="26" t="s">
        <v>251</v>
      </c>
      <c r="H24" s="26" t="s">
        <v>251</v>
      </c>
      <c r="K24" s="26" t="s">
        <v>251</v>
      </c>
      <c r="N24" s="26" t="s">
        <v>251</v>
      </c>
    </row>
  </sheetData>
  <mergeCells count="1">
    <mergeCell ref="B6:N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G11" sqref="G11"/>
    </sheetView>
  </sheetViews>
  <sheetFormatPr defaultRowHeight="15" x14ac:dyDescent="0.25"/>
  <cols>
    <col min="1" max="2" width="13.28515625" style="23" customWidth="1"/>
    <col min="3" max="3" width="9.140625" style="23"/>
    <col min="4" max="5" width="10.140625" style="23" bestFit="1" customWidth="1"/>
    <col min="6" max="16384" width="9.140625" style="23"/>
  </cols>
  <sheetData>
    <row r="1" spans="1:5" ht="45" customHeight="1" x14ac:dyDescent="0.25">
      <c r="A1" s="122" t="s">
        <v>244</v>
      </c>
      <c r="B1" s="122"/>
      <c r="C1" s="122" t="s">
        <v>233</v>
      </c>
      <c r="D1" s="122" t="s">
        <v>245</v>
      </c>
      <c r="E1" s="122" t="s">
        <v>246</v>
      </c>
    </row>
    <row r="2" spans="1:5" ht="30" x14ac:dyDescent="0.25">
      <c r="A2" s="23" t="s">
        <v>247</v>
      </c>
      <c r="B2" s="23" t="s">
        <v>248</v>
      </c>
      <c r="C2" s="122"/>
      <c r="D2" s="122"/>
      <c r="E2" s="122"/>
    </row>
    <row r="3" spans="1:5" x14ac:dyDescent="0.25">
      <c r="A3" s="28">
        <v>12</v>
      </c>
      <c r="B3" s="28">
        <f>A3-0.7</f>
        <v>11.3</v>
      </c>
      <c r="C3" s="28">
        <v>1</v>
      </c>
      <c r="D3" s="29">
        <v>41978</v>
      </c>
      <c r="E3" s="122" t="s">
        <v>232</v>
      </c>
    </row>
    <row r="4" spans="1:5" x14ac:dyDescent="0.25">
      <c r="A4" s="28">
        <f>B3</f>
        <v>11.3</v>
      </c>
      <c r="B4" s="28">
        <f>A4-0.7</f>
        <v>10.600000000000001</v>
      </c>
      <c r="C4" s="28">
        <f>C3+1</f>
        <v>2</v>
      </c>
      <c r="D4" s="29">
        <f>D3+7</f>
        <v>41985</v>
      </c>
      <c r="E4" s="122"/>
    </row>
    <row r="5" spans="1:5" x14ac:dyDescent="0.25">
      <c r="A5" s="28">
        <f t="shared" ref="A5:A50" si="0">B4</f>
        <v>10.600000000000001</v>
      </c>
      <c r="B5" s="28">
        <f t="shared" ref="B5:B50" si="1">A5-0.7</f>
        <v>9.9000000000000021</v>
      </c>
      <c r="C5" s="28">
        <f t="shared" ref="C5:C50" si="2">C4+1</f>
        <v>3</v>
      </c>
      <c r="D5" s="29">
        <v>41993</v>
      </c>
      <c r="E5" s="122"/>
    </row>
    <row r="6" spans="1:5" x14ac:dyDescent="0.25">
      <c r="A6" s="28">
        <f t="shared" si="0"/>
        <v>9.9000000000000021</v>
      </c>
      <c r="B6" s="28">
        <f t="shared" si="1"/>
        <v>9.2000000000000028</v>
      </c>
      <c r="C6" s="28">
        <f t="shared" si="2"/>
        <v>4</v>
      </c>
      <c r="D6" s="29">
        <f>D5+7</f>
        <v>42000</v>
      </c>
      <c r="E6" s="122"/>
    </row>
    <row r="7" spans="1:5" x14ac:dyDescent="0.25">
      <c r="A7" s="28">
        <f t="shared" si="0"/>
        <v>9.2000000000000028</v>
      </c>
      <c r="B7" s="28">
        <f t="shared" si="1"/>
        <v>8.5000000000000036</v>
      </c>
      <c r="C7" s="28">
        <f t="shared" si="2"/>
        <v>5</v>
      </c>
      <c r="D7" s="29">
        <f>D6+7</f>
        <v>42007</v>
      </c>
      <c r="E7" s="122" t="s">
        <v>234</v>
      </c>
    </row>
    <row r="8" spans="1:5" x14ac:dyDescent="0.25">
      <c r="A8" s="28">
        <f t="shared" si="0"/>
        <v>8.5000000000000036</v>
      </c>
      <c r="B8" s="28">
        <f t="shared" si="1"/>
        <v>7.8000000000000034</v>
      </c>
      <c r="C8" s="28">
        <f t="shared" si="2"/>
        <v>6</v>
      </c>
      <c r="D8" s="29">
        <f>D7+7</f>
        <v>42014</v>
      </c>
      <c r="E8" s="122"/>
    </row>
    <row r="9" spans="1:5" x14ac:dyDescent="0.25">
      <c r="A9" s="28">
        <f t="shared" si="0"/>
        <v>7.8000000000000034</v>
      </c>
      <c r="B9" s="28">
        <f t="shared" si="1"/>
        <v>7.1000000000000032</v>
      </c>
      <c r="C9" s="28">
        <f t="shared" si="2"/>
        <v>7</v>
      </c>
      <c r="D9" s="29">
        <f t="shared" ref="D9:D50" si="3">D8+7</f>
        <v>42021</v>
      </c>
      <c r="E9" s="122"/>
    </row>
    <row r="10" spans="1:5" x14ac:dyDescent="0.25">
      <c r="A10" s="28">
        <f t="shared" si="0"/>
        <v>7.1000000000000032</v>
      </c>
      <c r="B10" s="28">
        <f t="shared" si="1"/>
        <v>6.400000000000003</v>
      </c>
      <c r="C10" s="28">
        <f t="shared" si="2"/>
        <v>8</v>
      </c>
      <c r="D10" s="29">
        <f t="shared" si="3"/>
        <v>42028</v>
      </c>
      <c r="E10" s="122"/>
    </row>
    <row r="11" spans="1:5" x14ac:dyDescent="0.25">
      <c r="A11" s="28">
        <f t="shared" si="0"/>
        <v>6.400000000000003</v>
      </c>
      <c r="B11" s="28">
        <f t="shared" si="1"/>
        <v>5.7000000000000028</v>
      </c>
      <c r="C11" s="28">
        <f t="shared" si="2"/>
        <v>9</v>
      </c>
      <c r="D11" s="29">
        <f t="shared" si="3"/>
        <v>42035</v>
      </c>
      <c r="E11" s="122"/>
    </row>
    <row r="12" spans="1:5" x14ac:dyDescent="0.25">
      <c r="A12" s="28">
        <f t="shared" si="0"/>
        <v>5.7000000000000028</v>
      </c>
      <c r="B12" s="28">
        <f t="shared" si="1"/>
        <v>5.0000000000000027</v>
      </c>
      <c r="C12" s="28">
        <f t="shared" si="2"/>
        <v>10</v>
      </c>
      <c r="D12" s="29">
        <f t="shared" si="3"/>
        <v>42042</v>
      </c>
      <c r="E12" s="122" t="s">
        <v>235</v>
      </c>
    </row>
    <row r="13" spans="1:5" x14ac:dyDescent="0.25">
      <c r="A13" s="23">
        <f t="shared" si="0"/>
        <v>5.0000000000000027</v>
      </c>
      <c r="B13" s="23">
        <f t="shared" si="1"/>
        <v>4.3000000000000025</v>
      </c>
      <c r="C13" s="23">
        <f t="shared" si="2"/>
        <v>11</v>
      </c>
      <c r="D13" s="24">
        <f t="shared" si="3"/>
        <v>42049</v>
      </c>
      <c r="E13" s="122"/>
    </row>
    <row r="14" spans="1:5" x14ac:dyDescent="0.25">
      <c r="A14" s="23">
        <f t="shared" si="0"/>
        <v>4.3000000000000025</v>
      </c>
      <c r="B14" s="23">
        <f t="shared" si="1"/>
        <v>3.6000000000000023</v>
      </c>
      <c r="C14" s="23">
        <f t="shared" si="2"/>
        <v>12</v>
      </c>
      <c r="D14" s="24">
        <f t="shared" si="3"/>
        <v>42056</v>
      </c>
      <c r="E14" s="122"/>
    </row>
    <row r="15" spans="1:5" x14ac:dyDescent="0.25">
      <c r="A15" s="23">
        <f t="shared" si="0"/>
        <v>3.6000000000000023</v>
      </c>
      <c r="B15" s="23">
        <f t="shared" si="1"/>
        <v>2.9000000000000021</v>
      </c>
      <c r="C15" s="23">
        <f t="shared" si="2"/>
        <v>13</v>
      </c>
      <c r="D15" s="24">
        <f t="shared" si="3"/>
        <v>42063</v>
      </c>
      <c r="E15" s="122"/>
    </row>
    <row r="16" spans="1:5" x14ac:dyDescent="0.25">
      <c r="A16" s="23">
        <f t="shared" si="0"/>
        <v>2.9000000000000021</v>
      </c>
      <c r="B16" s="23">
        <f t="shared" si="1"/>
        <v>2.200000000000002</v>
      </c>
      <c r="C16" s="23">
        <f t="shared" si="2"/>
        <v>14</v>
      </c>
      <c r="D16" s="24">
        <f t="shared" si="3"/>
        <v>42070</v>
      </c>
      <c r="E16" s="122" t="s">
        <v>236</v>
      </c>
    </row>
    <row r="17" spans="1:5" x14ac:dyDescent="0.25">
      <c r="A17" s="23">
        <f>B16+12</f>
        <v>14.200000000000003</v>
      </c>
      <c r="B17" s="23">
        <f t="shared" si="1"/>
        <v>13.500000000000004</v>
      </c>
      <c r="C17" s="23">
        <f t="shared" si="2"/>
        <v>15</v>
      </c>
      <c r="D17" s="24">
        <f t="shared" si="3"/>
        <v>42077</v>
      </c>
      <c r="E17" s="122"/>
    </row>
    <row r="18" spans="1:5" x14ac:dyDescent="0.25">
      <c r="A18" s="23">
        <f t="shared" si="0"/>
        <v>13.500000000000004</v>
      </c>
      <c r="B18" s="23">
        <f t="shared" si="1"/>
        <v>12.800000000000004</v>
      </c>
      <c r="C18" s="23">
        <f t="shared" si="2"/>
        <v>16</v>
      </c>
      <c r="D18" s="24">
        <f t="shared" si="3"/>
        <v>42084</v>
      </c>
      <c r="E18" s="122"/>
    </row>
    <row r="19" spans="1:5" x14ac:dyDescent="0.25">
      <c r="A19" s="23">
        <f t="shared" si="0"/>
        <v>12.800000000000004</v>
      </c>
      <c r="B19" s="23">
        <f t="shared" si="1"/>
        <v>12.100000000000005</v>
      </c>
      <c r="C19" s="23">
        <f t="shared" si="2"/>
        <v>17</v>
      </c>
      <c r="D19" s="24">
        <f t="shared" si="3"/>
        <v>42091</v>
      </c>
      <c r="E19" s="122"/>
    </row>
    <row r="20" spans="1:5" x14ac:dyDescent="0.25">
      <c r="A20" s="23">
        <f t="shared" si="0"/>
        <v>12.100000000000005</v>
      </c>
      <c r="B20" s="23">
        <f t="shared" si="1"/>
        <v>11.400000000000006</v>
      </c>
      <c r="C20" s="23">
        <f t="shared" si="2"/>
        <v>18</v>
      </c>
      <c r="D20" s="24">
        <f t="shared" si="3"/>
        <v>42098</v>
      </c>
      <c r="E20" s="122" t="s">
        <v>237</v>
      </c>
    </row>
    <row r="21" spans="1:5" x14ac:dyDescent="0.25">
      <c r="A21" s="23">
        <f t="shared" si="0"/>
        <v>11.400000000000006</v>
      </c>
      <c r="B21" s="23">
        <f t="shared" si="1"/>
        <v>10.700000000000006</v>
      </c>
      <c r="C21" s="23">
        <f t="shared" si="2"/>
        <v>19</v>
      </c>
      <c r="D21" s="24">
        <f t="shared" si="3"/>
        <v>42105</v>
      </c>
      <c r="E21" s="122"/>
    </row>
    <row r="22" spans="1:5" x14ac:dyDescent="0.25">
      <c r="A22" s="23">
        <f t="shared" si="0"/>
        <v>10.700000000000006</v>
      </c>
      <c r="B22" s="23">
        <f t="shared" si="1"/>
        <v>10.000000000000007</v>
      </c>
      <c r="C22" s="23">
        <f t="shared" si="2"/>
        <v>20</v>
      </c>
      <c r="D22" s="24">
        <f t="shared" si="3"/>
        <v>42112</v>
      </c>
      <c r="E22" s="122"/>
    </row>
    <row r="23" spans="1:5" x14ac:dyDescent="0.25">
      <c r="A23" s="23">
        <f t="shared" si="0"/>
        <v>10.000000000000007</v>
      </c>
      <c r="B23" s="23">
        <f t="shared" si="1"/>
        <v>9.3000000000000078</v>
      </c>
      <c r="C23" s="23">
        <f t="shared" si="2"/>
        <v>21</v>
      </c>
      <c r="D23" s="24">
        <f t="shared" si="3"/>
        <v>42119</v>
      </c>
      <c r="E23" s="122"/>
    </row>
    <row r="24" spans="1:5" x14ac:dyDescent="0.25">
      <c r="A24" s="23">
        <f t="shared" si="0"/>
        <v>9.3000000000000078</v>
      </c>
      <c r="B24" s="23">
        <f t="shared" si="1"/>
        <v>8.6000000000000085</v>
      </c>
      <c r="C24" s="23">
        <f t="shared" si="2"/>
        <v>22</v>
      </c>
      <c r="D24" s="24">
        <f t="shared" si="3"/>
        <v>42126</v>
      </c>
      <c r="E24" s="122" t="s">
        <v>238</v>
      </c>
    </row>
    <row r="25" spans="1:5" x14ac:dyDescent="0.25">
      <c r="A25" s="23">
        <f t="shared" si="0"/>
        <v>8.6000000000000085</v>
      </c>
      <c r="B25" s="23">
        <f t="shared" si="1"/>
        <v>7.9000000000000083</v>
      </c>
      <c r="C25" s="23">
        <f t="shared" si="2"/>
        <v>23</v>
      </c>
      <c r="D25" s="24">
        <f t="shared" si="3"/>
        <v>42133</v>
      </c>
      <c r="E25" s="122"/>
    </row>
    <row r="26" spans="1:5" x14ac:dyDescent="0.25">
      <c r="A26" s="23">
        <f t="shared" si="0"/>
        <v>7.9000000000000083</v>
      </c>
      <c r="B26" s="23">
        <f t="shared" si="1"/>
        <v>7.2000000000000082</v>
      </c>
      <c r="C26" s="23">
        <f t="shared" si="2"/>
        <v>24</v>
      </c>
      <c r="D26" s="24">
        <f t="shared" si="3"/>
        <v>42140</v>
      </c>
      <c r="E26" s="122"/>
    </row>
    <row r="27" spans="1:5" x14ac:dyDescent="0.25">
      <c r="A27" s="23">
        <f t="shared" si="0"/>
        <v>7.2000000000000082</v>
      </c>
      <c r="B27" s="23">
        <f t="shared" si="1"/>
        <v>6.500000000000008</v>
      </c>
      <c r="C27" s="23">
        <f t="shared" si="2"/>
        <v>25</v>
      </c>
      <c r="D27" s="24">
        <f t="shared" si="3"/>
        <v>42147</v>
      </c>
      <c r="E27" s="122"/>
    </row>
    <row r="28" spans="1:5" x14ac:dyDescent="0.25">
      <c r="A28" s="23">
        <f t="shared" si="0"/>
        <v>6.500000000000008</v>
      </c>
      <c r="B28" s="23">
        <f t="shared" si="1"/>
        <v>5.8000000000000078</v>
      </c>
      <c r="C28" s="23">
        <f t="shared" si="2"/>
        <v>26</v>
      </c>
      <c r="D28" s="24">
        <f t="shared" si="3"/>
        <v>42154</v>
      </c>
      <c r="E28" s="122"/>
    </row>
    <row r="29" spans="1:5" x14ac:dyDescent="0.25">
      <c r="A29" s="23">
        <f t="shared" si="0"/>
        <v>5.8000000000000078</v>
      </c>
      <c r="B29" s="23">
        <f t="shared" si="1"/>
        <v>5.1000000000000076</v>
      </c>
      <c r="C29" s="23">
        <f t="shared" si="2"/>
        <v>27</v>
      </c>
      <c r="D29" s="24">
        <f t="shared" si="3"/>
        <v>42161</v>
      </c>
      <c r="E29" s="122" t="s">
        <v>239</v>
      </c>
    </row>
    <row r="30" spans="1:5" x14ac:dyDescent="0.25">
      <c r="A30" s="23">
        <f t="shared" si="0"/>
        <v>5.1000000000000076</v>
      </c>
      <c r="B30" s="23">
        <f t="shared" si="1"/>
        <v>4.4000000000000075</v>
      </c>
      <c r="C30" s="23">
        <f t="shared" si="2"/>
        <v>28</v>
      </c>
      <c r="D30" s="24">
        <f t="shared" si="3"/>
        <v>42168</v>
      </c>
      <c r="E30" s="122"/>
    </row>
    <row r="31" spans="1:5" x14ac:dyDescent="0.25">
      <c r="A31" s="23">
        <f t="shared" si="0"/>
        <v>4.4000000000000075</v>
      </c>
      <c r="B31" s="23">
        <f t="shared" si="1"/>
        <v>3.7000000000000073</v>
      </c>
      <c r="C31" s="23">
        <f t="shared" si="2"/>
        <v>29</v>
      </c>
      <c r="D31" s="24">
        <f t="shared" si="3"/>
        <v>42175</v>
      </c>
      <c r="E31" s="122"/>
    </row>
    <row r="32" spans="1:5" x14ac:dyDescent="0.25">
      <c r="A32" s="23">
        <f t="shared" si="0"/>
        <v>3.7000000000000073</v>
      </c>
      <c r="B32" s="23">
        <f t="shared" si="1"/>
        <v>3.0000000000000071</v>
      </c>
      <c r="C32" s="23">
        <f t="shared" si="2"/>
        <v>30</v>
      </c>
      <c r="D32" s="24">
        <f t="shared" si="3"/>
        <v>42182</v>
      </c>
      <c r="E32" s="122"/>
    </row>
    <row r="33" spans="1:5" x14ac:dyDescent="0.25">
      <c r="A33" s="23">
        <f>B32+12</f>
        <v>15.000000000000007</v>
      </c>
      <c r="B33" s="23">
        <f t="shared" si="1"/>
        <v>14.300000000000008</v>
      </c>
      <c r="C33" s="23">
        <f t="shared" si="2"/>
        <v>31</v>
      </c>
      <c r="D33" s="24">
        <f t="shared" si="3"/>
        <v>42189</v>
      </c>
      <c r="E33" s="122" t="s">
        <v>240</v>
      </c>
    </row>
    <row r="34" spans="1:5" x14ac:dyDescent="0.25">
      <c r="A34" s="23">
        <f t="shared" si="0"/>
        <v>14.300000000000008</v>
      </c>
      <c r="B34" s="23">
        <f t="shared" si="1"/>
        <v>13.600000000000009</v>
      </c>
      <c r="C34" s="23">
        <f t="shared" si="2"/>
        <v>32</v>
      </c>
      <c r="D34" s="24">
        <f t="shared" si="3"/>
        <v>42196</v>
      </c>
      <c r="E34" s="122"/>
    </row>
    <row r="35" spans="1:5" x14ac:dyDescent="0.25">
      <c r="A35" s="23">
        <f t="shared" si="0"/>
        <v>13.600000000000009</v>
      </c>
      <c r="B35" s="23">
        <f t="shared" si="1"/>
        <v>12.900000000000009</v>
      </c>
      <c r="C35" s="23">
        <f t="shared" si="2"/>
        <v>33</v>
      </c>
      <c r="D35" s="24">
        <f t="shared" si="3"/>
        <v>42203</v>
      </c>
      <c r="E35" s="122"/>
    </row>
    <row r="36" spans="1:5" x14ac:dyDescent="0.25">
      <c r="A36" s="23">
        <f t="shared" si="0"/>
        <v>12.900000000000009</v>
      </c>
      <c r="B36" s="23">
        <f t="shared" si="1"/>
        <v>12.20000000000001</v>
      </c>
      <c r="C36" s="23">
        <f t="shared" si="2"/>
        <v>34</v>
      </c>
      <c r="D36" s="24">
        <f t="shared" si="3"/>
        <v>42210</v>
      </c>
      <c r="E36" s="122"/>
    </row>
    <row r="37" spans="1:5" x14ac:dyDescent="0.25">
      <c r="A37" s="23">
        <f t="shared" si="0"/>
        <v>12.20000000000001</v>
      </c>
      <c r="B37" s="23">
        <f t="shared" si="1"/>
        <v>11.500000000000011</v>
      </c>
      <c r="C37" s="23">
        <f t="shared" si="2"/>
        <v>35</v>
      </c>
      <c r="D37" s="24">
        <f t="shared" si="3"/>
        <v>42217</v>
      </c>
      <c r="E37" s="122"/>
    </row>
    <row r="38" spans="1:5" x14ac:dyDescent="0.25">
      <c r="A38" s="23">
        <f t="shared" si="0"/>
        <v>11.500000000000011</v>
      </c>
      <c r="B38" s="23">
        <f t="shared" si="1"/>
        <v>10.800000000000011</v>
      </c>
      <c r="C38" s="23">
        <f t="shared" si="2"/>
        <v>36</v>
      </c>
      <c r="D38" s="24">
        <f t="shared" si="3"/>
        <v>42224</v>
      </c>
      <c r="E38" s="122" t="s">
        <v>241</v>
      </c>
    </row>
    <row r="39" spans="1:5" x14ac:dyDescent="0.25">
      <c r="A39" s="23">
        <f t="shared" si="0"/>
        <v>10.800000000000011</v>
      </c>
      <c r="B39" s="23">
        <f t="shared" si="1"/>
        <v>10.100000000000012</v>
      </c>
      <c r="C39" s="23">
        <f t="shared" si="2"/>
        <v>37</v>
      </c>
      <c r="D39" s="24">
        <f t="shared" si="3"/>
        <v>42231</v>
      </c>
      <c r="E39" s="122"/>
    </row>
    <row r="40" spans="1:5" x14ac:dyDescent="0.25">
      <c r="A40" s="23">
        <f t="shared" si="0"/>
        <v>10.100000000000012</v>
      </c>
      <c r="B40" s="23">
        <f t="shared" si="1"/>
        <v>9.4000000000000128</v>
      </c>
      <c r="C40" s="23">
        <f t="shared" si="2"/>
        <v>38</v>
      </c>
      <c r="D40" s="24">
        <f t="shared" si="3"/>
        <v>42238</v>
      </c>
      <c r="E40" s="122"/>
    </row>
    <row r="41" spans="1:5" x14ac:dyDescent="0.25">
      <c r="A41" s="23">
        <f t="shared" si="0"/>
        <v>9.4000000000000128</v>
      </c>
      <c r="B41" s="23">
        <f t="shared" si="1"/>
        <v>8.7000000000000135</v>
      </c>
      <c r="C41" s="23">
        <f t="shared" si="2"/>
        <v>39</v>
      </c>
      <c r="D41" s="24">
        <f t="shared" si="3"/>
        <v>42245</v>
      </c>
      <c r="E41" s="122"/>
    </row>
    <row r="42" spans="1:5" x14ac:dyDescent="0.25">
      <c r="A42" s="23">
        <f t="shared" si="0"/>
        <v>8.7000000000000135</v>
      </c>
      <c r="B42" s="23">
        <f t="shared" si="1"/>
        <v>8.0000000000000142</v>
      </c>
      <c r="C42" s="23">
        <f t="shared" si="2"/>
        <v>40</v>
      </c>
      <c r="D42" s="24">
        <f t="shared" si="3"/>
        <v>42252</v>
      </c>
      <c r="E42" s="122" t="s">
        <v>242</v>
      </c>
    </row>
    <row r="43" spans="1:5" x14ac:dyDescent="0.25">
      <c r="A43" s="23">
        <f t="shared" si="0"/>
        <v>8.0000000000000142</v>
      </c>
      <c r="B43" s="23">
        <f t="shared" si="1"/>
        <v>7.300000000000014</v>
      </c>
      <c r="C43" s="23">
        <f t="shared" si="2"/>
        <v>41</v>
      </c>
      <c r="D43" s="24">
        <f t="shared" si="3"/>
        <v>42259</v>
      </c>
      <c r="E43" s="122"/>
    </row>
    <row r="44" spans="1:5" x14ac:dyDescent="0.25">
      <c r="A44" s="23">
        <f t="shared" si="0"/>
        <v>7.300000000000014</v>
      </c>
      <c r="B44" s="23">
        <f t="shared" si="1"/>
        <v>6.6000000000000139</v>
      </c>
      <c r="C44" s="23">
        <f t="shared" si="2"/>
        <v>42</v>
      </c>
      <c r="D44" s="24">
        <f t="shared" si="3"/>
        <v>42266</v>
      </c>
      <c r="E44" s="122"/>
    </row>
    <row r="45" spans="1:5" x14ac:dyDescent="0.25">
      <c r="A45" s="23">
        <f t="shared" si="0"/>
        <v>6.6000000000000139</v>
      </c>
      <c r="B45" s="23">
        <f t="shared" si="1"/>
        <v>5.9000000000000137</v>
      </c>
      <c r="C45" s="23">
        <f t="shared" si="2"/>
        <v>43</v>
      </c>
      <c r="D45" s="24">
        <f t="shared" si="3"/>
        <v>42273</v>
      </c>
      <c r="E45" s="122"/>
    </row>
    <row r="46" spans="1:5" x14ac:dyDescent="0.25">
      <c r="A46" s="23">
        <f t="shared" si="0"/>
        <v>5.9000000000000137</v>
      </c>
      <c r="B46" s="23">
        <f t="shared" si="1"/>
        <v>5.2000000000000135</v>
      </c>
      <c r="C46" s="23">
        <f t="shared" si="2"/>
        <v>44</v>
      </c>
      <c r="D46" s="24">
        <f t="shared" si="3"/>
        <v>42280</v>
      </c>
      <c r="E46" s="122" t="s">
        <v>243</v>
      </c>
    </row>
    <row r="47" spans="1:5" x14ac:dyDescent="0.25">
      <c r="A47" s="23">
        <f t="shared" si="0"/>
        <v>5.2000000000000135</v>
      </c>
      <c r="B47" s="23">
        <f t="shared" si="1"/>
        <v>4.5000000000000133</v>
      </c>
      <c r="C47" s="23">
        <f t="shared" si="2"/>
        <v>45</v>
      </c>
      <c r="D47" s="24">
        <f t="shared" si="3"/>
        <v>42287</v>
      </c>
      <c r="E47" s="122"/>
    </row>
    <row r="48" spans="1:5" x14ac:dyDescent="0.25">
      <c r="A48" s="23">
        <f t="shared" si="0"/>
        <v>4.5000000000000133</v>
      </c>
      <c r="B48" s="23">
        <f t="shared" si="1"/>
        <v>3.8000000000000131</v>
      </c>
      <c r="C48" s="23">
        <f t="shared" si="2"/>
        <v>46</v>
      </c>
      <c r="D48" s="24">
        <f t="shared" si="3"/>
        <v>42294</v>
      </c>
      <c r="E48" s="122"/>
    </row>
    <row r="49" spans="1:5" x14ac:dyDescent="0.25">
      <c r="A49" s="23">
        <f t="shared" si="0"/>
        <v>3.8000000000000131</v>
      </c>
      <c r="B49" s="23">
        <f t="shared" si="1"/>
        <v>3.100000000000013</v>
      </c>
      <c r="C49" s="23">
        <f t="shared" si="2"/>
        <v>47</v>
      </c>
      <c r="D49" s="24">
        <f t="shared" si="3"/>
        <v>42301</v>
      </c>
      <c r="E49" s="122"/>
    </row>
    <row r="50" spans="1:5" x14ac:dyDescent="0.25">
      <c r="A50" s="23">
        <f t="shared" si="0"/>
        <v>3.100000000000013</v>
      </c>
      <c r="B50" s="23">
        <f t="shared" si="1"/>
        <v>2.4000000000000128</v>
      </c>
      <c r="C50" s="23">
        <f t="shared" si="2"/>
        <v>48</v>
      </c>
      <c r="D50" s="24">
        <f t="shared" si="3"/>
        <v>42308</v>
      </c>
      <c r="E50" s="122"/>
    </row>
  </sheetData>
  <mergeCells count="15">
    <mergeCell ref="E46:E50"/>
    <mergeCell ref="C1:C2"/>
    <mergeCell ref="E1:E2"/>
    <mergeCell ref="D1:D2"/>
    <mergeCell ref="E3:E6"/>
    <mergeCell ref="E7:E11"/>
    <mergeCell ref="E12:E15"/>
    <mergeCell ref="E16:E19"/>
    <mergeCell ref="E20:E23"/>
    <mergeCell ref="E24:E28"/>
    <mergeCell ref="A1:B1"/>
    <mergeCell ref="E29:E32"/>
    <mergeCell ref="E33:E37"/>
    <mergeCell ref="E38:E41"/>
    <mergeCell ref="E42:E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C4" sqref="C4"/>
    </sheetView>
  </sheetViews>
  <sheetFormatPr defaultRowHeight="15" x14ac:dyDescent="0.25"/>
  <cols>
    <col min="1" max="1" width="10.140625" style="25" bestFit="1" customWidth="1"/>
    <col min="2" max="3" width="9.140625" style="25"/>
    <col min="4" max="4" width="9.140625" style="52"/>
    <col min="5" max="5" width="11.5703125" style="25" customWidth="1"/>
    <col min="6" max="6" width="9.140625" style="25"/>
    <col min="7" max="7" width="10.140625" style="25" customWidth="1"/>
    <col min="8" max="16384" width="9.140625" style="25"/>
  </cols>
  <sheetData>
    <row r="1" spans="1:8" x14ac:dyDescent="0.25">
      <c r="A1" s="33"/>
      <c r="B1" s="33"/>
      <c r="C1" s="33"/>
      <c r="E1" s="33"/>
      <c r="F1" s="33"/>
      <c r="G1" s="33"/>
      <c r="H1" s="33"/>
    </row>
    <row r="2" spans="1:8" ht="30" customHeight="1" x14ac:dyDescent="0.25">
      <c r="A2" s="124" t="s">
        <v>245</v>
      </c>
      <c r="B2" s="124" t="s">
        <v>268</v>
      </c>
      <c r="C2" s="124"/>
      <c r="D2" s="125" t="s">
        <v>283</v>
      </c>
      <c r="E2" s="124" t="s">
        <v>269</v>
      </c>
      <c r="F2" s="124"/>
      <c r="G2" s="124" t="s">
        <v>272</v>
      </c>
      <c r="H2" s="51" t="s">
        <v>274</v>
      </c>
    </row>
    <row r="3" spans="1:8" ht="30" x14ac:dyDescent="0.25">
      <c r="A3" s="124"/>
      <c r="B3" s="34" t="s">
        <v>284</v>
      </c>
      <c r="C3" s="34" t="s">
        <v>285</v>
      </c>
      <c r="D3" s="125"/>
      <c r="E3" s="34" t="s">
        <v>270</v>
      </c>
      <c r="F3" s="34" t="s">
        <v>271</v>
      </c>
      <c r="G3" s="124"/>
      <c r="H3" s="34" t="s">
        <v>275</v>
      </c>
    </row>
    <row r="4" spans="1:8" x14ac:dyDescent="0.25">
      <c r="A4" s="30">
        <v>41986</v>
      </c>
      <c r="B4" s="34"/>
      <c r="C4" s="34"/>
      <c r="D4" s="31"/>
      <c r="E4" s="34"/>
      <c r="F4" s="34"/>
      <c r="G4" s="49"/>
      <c r="H4" s="34"/>
    </row>
    <row r="5" spans="1:8" x14ac:dyDescent="0.25">
      <c r="A5" s="30">
        <v>41987</v>
      </c>
      <c r="B5" s="34"/>
      <c r="C5" s="34"/>
      <c r="D5" s="31"/>
      <c r="E5" s="34"/>
      <c r="F5" s="34"/>
      <c r="G5" s="49"/>
      <c r="H5" s="34"/>
    </row>
    <row r="6" spans="1:8" x14ac:dyDescent="0.25">
      <c r="A6" s="30">
        <v>41988</v>
      </c>
      <c r="B6" s="34"/>
      <c r="C6" s="34"/>
      <c r="D6" s="31"/>
      <c r="E6" s="34"/>
      <c r="F6" s="34"/>
      <c r="G6" s="49"/>
      <c r="H6" s="34"/>
    </row>
    <row r="7" spans="1:8" x14ac:dyDescent="0.25">
      <c r="A7" s="30">
        <v>41989</v>
      </c>
      <c r="B7" s="34"/>
      <c r="C7" s="34"/>
      <c r="D7" s="31"/>
      <c r="E7" s="34"/>
      <c r="F7" s="34"/>
      <c r="G7" s="49"/>
      <c r="H7" s="34"/>
    </row>
    <row r="8" spans="1:8" x14ac:dyDescent="0.25">
      <c r="A8" s="30">
        <v>41990</v>
      </c>
      <c r="B8" s="34"/>
      <c r="C8" s="34"/>
      <c r="D8" s="31"/>
      <c r="E8" s="34"/>
      <c r="F8" s="34"/>
      <c r="G8" s="49"/>
      <c r="H8" s="34"/>
    </row>
    <row r="9" spans="1:8" x14ac:dyDescent="0.25">
      <c r="A9" s="30">
        <v>41991</v>
      </c>
      <c r="B9" s="34"/>
      <c r="C9" s="34"/>
      <c r="D9" s="31"/>
      <c r="E9" s="34"/>
      <c r="F9" s="34"/>
      <c r="G9" s="49"/>
      <c r="H9" s="34"/>
    </row>
    <row r="10" spans="1:8" x14ac:dyDescent="0.25">
      <c r="A10" s="30">
        <v>41992</v>
      </c>
      <c r="B10" s="34"/>
      <c r="C10" s="34"/>
      <c r="D10" s="31"/>
      <c r="E10" s="34"/>
      <c r="F10" s="34"/>
      <c r="G10" s="34"/>
      <c r="H10" s="34"/>
    </row>
    <row r="11" spans="1:8" x14ac:dyDescent="0.25">
      <c r="A11" s="30">
        <v>41993</v>
      </c>
      <c r="B11" s="34"/>
      <c r="C11" s="34"/>
      <c r="D11" s="31"/>
      <c r="E11" s="34"/>
      <c r="F11" s="34"/>
      <c r="G11" s="49"/>
      <c r="H11" s="34"/>
    </row>
    <row r="12" spans="1:8" x14ac:dyDescent="0.25">
      <c r="A12" s="30">
        <v>41994</v>
      </c>
      <c r="B12" s="34"/>
      <c r="C12" s="34"/>
      <c r="D12" s="31"/>
      <c r="E12" s="34"/>
      <c r="F12" s="34"/>
      <c r="G12" s="49"/>
      <c r="H12" s="34"/>
    </row>
    <row r="13" spans="1:8" x14ac:dyDescent="0.25">
      <c r="A13" s="30">
        <v>41995</v>
      </c>
      <c r="B13" s="34"/>
      <c r="C13" s="34"/>
      <c r="D13" s="31"/>
      <c r="E13" s="34"/>
      <c r="F13" s="34"/>
      <c r="G13" s="49"/>
      <c r="H13" s="34"/>
    </row>
    <row r="14" spans="1:8" x14ac:dyDescent="0.25">
      <c r="A14" s="30">
        <v>41996</v>
      </c>
      <c r="B14" s="34"/>
      <c r="C14" s="34"/>
      <c r="D14" s="31"/>
      <c r="E14" s="34"/>
      <c r="F14" s="34"/>
      <c r="G14" s="49"/>
      <c r="H14" s="34"/>
    </row>
    <row r="15" spans="1:8" x14ac:dyDescent="0.25">
      <c r="A15" s="30">
        <v>41997</v>
      </c>
      <c r="B15" s="34"/>
      <c r="C15" s="34"/>
      <c r="D15" s="31"/>
      <c r="E15" s="34"/>
      <c r="F15" s="34"/>
      <c r="G15" s="49"/>
      <c r="H15" s="34"/>
    </row>
    <row r="16" spans="1:8" x14ac:dyDescent="0.25">
      <c r="A16" s="30">
        <v>41998</v>
      </c>
      <c r="B16" s="34"/>
      <c r="C16" s="34"/>
      <c r="D16" s="31"/>
      <c r="E16" s="34"/>
      <c r="F16" s="34"/>
      <c r="G16" s="49"/>
      <c r="H16" s="34"/>
    </row>
    <row r="17" spans="1:8" x14ac:dyDescent="0.25">
      <c r="A17" s="30">
        <v>41999</v>
      </c>
      <c r="B17" s="34"/>
      <c r="C17" s="34"/>
      <c r="D17" s="31"/>
      <c r="E17" s="34"/>
      <c r="F17" s="34"/>
      <c r="G17" s="34"/>
      <c r="H17" s="34"/>
    </row>
    <row r="18" spans="1:8" x14ac:dyDescent="0.25">
      <c r="A18" s="30">
        <v>42000</v>
      </c>
      <c r="B18" s="34"/>
      <c r="C18" s="34"/>
      <c r="D18" s="31"/>
      <c r="E18" s="34"/>
      <c r="F18" s="34"/>
      <c r="G18" s="49"/>
      <c r="H18" s="34"/>
    </row>
    <row r="19" spans="1:8" x14ac:dyDescent="0.25">
      <c r="A19" s="30">
        <v>42001</v>
      </c>
      <c r="B19" s="34"/>
      <c r="C19" s="34"/>
      <c r="D19" s="31"/>
      <c r="E19" s="34"/>
      <c r="F19" s="34"/>
      <c r="G19" s="49"/>
      <c r="H19" s="34"/>
    </row>
    <row r="20" spans="1:8" x14ac:dyDescent="0.25">
      <c r="A20" s="30">
        <v>42002</v>
      </c>
      <c r="B20" s="34"/>
      <c r="C20" s="34"/>
      <c r="D20" s="31"/>
      <c r="E20" s="34"/>
      <c r="F20" s="34"/>
      <c r="G20" s="49"/>
      <c r="H20" s="34"/>
    </row>
    <row r="21" spans="1:8" x14ac:dyDescent="0.25">
      <c r="A21" s="30">
        <v>42003</v>
      </c>
      <c r="B21" s="34"/>
      <c r="C21" s="34"/>
      <c r="D21" s="31"/>
      <c r="E21" s="34"/>
      <c r="F21" s="34"/>
      <c r="G21" s="49"/>
      <c r="H21" s="34"/>
    </row>
    <row r="22" spans="1:8" x14ac:dyDescent="0.25">
      <c r="A22" s="30">
        <v>42004</v>
      </c>
      <c r="B22" s="34"/>
      <c r="C22" s="34"/>
      <c r="D22" s="31"/>
      <c r="E22" s="34"/>
      <c r="F22" s="34"/>
      <c r="G22" s="49"/>
      <c r="H22" s="34"/>
    </row>
    <row r="23" spans="1:8" x14ac:dyDescent="0.25">
      <c r="A23" s="30">
        <v>42005</v>
      </c>
      <c r="B23" s="34"/>
      <c r="C23" s="34"/>
      <c r="D23" s="31"/>
      <c r="E23" s="34"/>
      <c r="F23" s="34"/>
      <c r="G23" s="49"/>
      <c r="H23" s="34"/>
    </row>
    <row r="24" spans="1:8" x14ac:dyDescent="0.25">
      <c r="A24" s="30">
        <v>42006</v>
      </c>
      <c r="B24" s="34"/>
      <c r="C24" s="34"/>
      <c r="D24" s="31"/>
      <c r="E24" s="34"/>
      <c r="F24" s="34"/>
      <c r="G24" s="34"/>
      <c r="H24" s="34"/>
    </row>
    <row r="25" spans="1:8" x14ac:dyDescent="0.25">
      <c r="A25" s="30">
        <v>42007</v>
      </c>
      <c r="B25" s="34"/>
      <c r="C25" s="34"/>
      <c r="D25" s="31"/>
      <c r="E25" s="34"/>
      <c r="F25" s="34"/>
      <c r="G25" s="49"/>
      <c r="H25" s="34"/>
    </row>
    <row r="26" spans="1:8" x14ac:dyDescent="0.25">
      <c r="A26" s="30">
        <v>42008</v>
      </c>
      <c r="B26" s="34"/>
      <c r="C26" s="34"/>
      <c r="D26" s="31"/>
      <c r="E26" s="34"/>
      <c r="F26" s="34"/>
      <c r="G26" s="49"/>
      <c r="H26" s="34"/>
    </row>
    <row r="27" spans="1:8" x14ac:dyDescent="0.25">
      <c r="A27" s="30">
        <v>42009</v>
      </c>
      <c r="B27" s="34"/>
      <c r="C27" s="34"/>
      <c r="D27" s="31"/>
      <c r="E27" s="34"/>
      <c r="F27" s="34"/>
      <c r="G27" s="49"/>
      <c r="H27" s="34"/>
    </row>
    <row r="28" spans="1:8" x14ac:dyDescent="0.25">
      <c r="A28" s="30">
        <v>42010</v>
      </c>
      <c r="B28" s="34"/>
      <c r="C28" s="34"/>
      <c r="D28" s="31"/>
      <c r="E28" s="34"/>
      <c r="F28" s="34"/>
      <c r="G28" s="49"/>
      <c r="H28" s="34"/>
    </row>
    <row r="29" spans="1:8" x14ac:dyDescent="0.25">
      <c r="A29" s="30">
        <v>42011</v>
      </c>
      <c r="B29" s="34"/>
      <c r="C29" s="34"/>
      <c r="D29" s="31"/>
      <c r="E29" s="34"/>
      <c r="F29" s="34"/>
      <c r="G29" s="49"/>
      <c r="H29" s="34"/>
    </row>
    <row r="30" spans="1:8" x14ac:dyDescent="0.25">
      <c r="A30" s="30">
        <v>42012</v>
      </c>
      <c r="B30" s="34"/>
      <c r="C30" s="34"/>
      <c r="D30" s="31"/>
      <c r="E30" s="34"/>
      <c r="F30" s="34"/>
      <c r="G30" s="49"/>
      <c r="H30" s="34"/>
    </row>
    <row r="31" spans="1:8" x14ac:dyDescent="0.25">
      <c r="A31" s="30">
        <v>42013</v>
      </c>
      <c r="B31" s="34"/>
      <c r="C31" s="34"/>
      <c r="D31" s="31"/>
      <c r="E31" s="34"/>
      <c r="F31" s="34"/>
      <c r="G31" s="34"/>
      <c r="H31" s="34"/>
    </row>
    <row r="32" spans="1:8" x14ac:dyDescent="0.25">
      <c r="A32" s="30">
        <v>42014</v>
      </c>
      <c r="B32" s="34"/>
      <c r="C32" s="34"/>
      <c r="D32" s="31"/>
      <c r="E32" s="34"/>
      <c r="F32" s="34"/>
      <c r="G32" s="49"/>
      <c r="H32" s="34"/>
    </row>
    <row r="33" spans="1:8" x14ac:dyDescent="0.25">
      <c r="A33" s="30">
        <v>42015</v>
      </c>
      <c r="B33" s="34"/>
      <c r="C33" s="34"/>
      <c r="D33" s="31"/>
      <c r="E33" s="34"/>
      <c r="F33" s="34"/>
      <c r="G33" s="49"/>
      <c r="H33" s="34"/>
    </row>
    <row r="34" spans="1:8" x14ac:dyDescent="0.25">
      <c r="A34" s="30">
        <v>42016</v>
      </c>
      <c r="B34" s="34"/>
      <c r="C34" s="34"/>
      <c r="D34" s="31"/>
      <c r="E34" s="34"/>
      <c r="F34" s="34"/>
      <c r="G34" s="49"/>
      <c r="H34" s="34"/>
    </row>
    <row r="35" spans="1:8" x14ac:dyDescent="0.25">
      <c r="A35" s="30">
        <v>42017</v>
      </c>
      <c r="B35" s="34"/>
      <c r="C35" s="34"/>
      <c r="D35" s="31"/>
      <c r="E35" s="34"/>
      <c r="F35" s="34"/>
      <c r="G35" s="49"/>
      <c r="H35" s="34"/>
    </row>
    <row r="36" spans="1:8" x14ac:dyDescent="0.25">
      <c r="A36" s="30">
        <v>42018</v>
      </c>
      <c r="B36" s="34"/>
      <c r="C36" s="34"/>
      <c r="D36" s="31"/>
      <c r="E36" s="34"/>
      <c r="F36" s="34"/>
      <c r="G36" s="49"/>
      <c r="H36" s="34"/>
    </row>
    <row r="37" spans="1:8" x14ac:dyDescent="0.25">
      <c r="A37" s="30">
        <v>42019</v>
      </c>
      <c r="B37" s="34"/>
      <c r="C37" s="34"/>
      <c r="D37" s="31"/>
      <c r="E37" s="34"/>
      <c r="F37" s="34"/>
      <c r="G37" s="49"/>
      <c r="H37" s="34"/>
    </row>
    <row r="38" spans="1:8" x14ac:dyDescent="0.25">
      <c r="A38" s="30">
        <v>42020</v>
      </c>
      <c r="B38" s="34"/>
      <c r="C38" s="34"/>
      <c r="D38" s="31"/>
      <c r="E38" s="34"/>
      <c r="F38" s="34"/>
      <c r="G38" s="34"/>
      <c r="H38" s="34"/>
    </row>
    <row r="39" spans="1:8" x14ac:dyDescent="0.25">
      <c r="A39" s="30">
        <v>42021</v>
      </c>
      <c r="B39" s="34"/>
      <c r="C39" s="34"/>
      <c r="D39" s="31"/>
      <c r="E39" s="34"/>
      <c r="F39" s="34"/>
      <c r="G39" s="49"/>
      <c r="H39" s="34"/>
    </row>
    <row r="40" spans="1:8" x14ac:dyDescent="0.25">
      <c r="A40" s="30">
        <v>42022</v>
      </c>
      <c r="B40" s="34"/>
      <c r="C40" s="34"/>
      <c r="D40" s="31"/>
      <c r="E40" s="34"/>
      <c r="F40" s="34"/>
      <c r="G40" s="49"/>
      <c r="H40" s="34"/>
    </row>
    <row r="41" spans="1:8" x14ac:dyDescent="0.25">
      <c r="A41" s="30">
        <v>42023</v>
      </c>
      <c r="B41" s="34"/>
      <c r="C41" s="34"/>
      <c r="D41" s="31"/>
      <c r="E41" s="34"/>
      <c r="F41" s="34"/>
      <c r="G41" s="49"/>
      <c r="H41" s="34"/>
    </row>
    <row r="42" spans="1:8" x14ac:dyDescent="0.25">
      <c r="A42" s="30">
        <v>42024</v>
      </c>
      <c r="B42" s="34"/>
      <c r="C42" s="34"/>
      <c r="D42" s="31"/>
      <c r="E42" s="34"/>
      <c r="F42" s="34"/>
      <c r="G42" s="49"/>
      <c r="H42" s="34"/>
    </row>
    <row r="43" spans="1:8" x14ac:dyDescent="0.25">
      <c r="A43" s="30">
        <v>42025</v>
      </c>
      <c r="B43" s="34"/>
      <c r="C43" s="34"/>
      <c r="D43" s="31"/>
      <c r="E43" s="34"/>
      <c r="F43" s="34"/>
      <c r="G43" s="49"/>
      <c r="H43" s="34"/>
    </row>
    <row r="44" spans="1:8" x14ac:dyDescent="0.25">
      <c r="A44" s="30">
        <v>42026</v>
      </c>
      <c r="B44" s="34"/>
      <c r="C44" s="34"/>
      <c r="D44" s="31"/>
      <c r="E44" s="34"/>
      <c r="F44" s="34"/>
      <c r="G44" s="49"/>
      <c r="H44" s="34"/>
    </row>
    <row r="45" spans="1:8" x14ac:dyDescent="0.25">
      <c r="A45" s="30">
        <v>42027</v>
      </c>
      <c r="B45" s="34"/>
      <c r="C45" s="34"/>
      <c r="D45" s="31"/>
      <c r="E45" s="34"/>
      <c r="F45" s="34"/>
      <c r="G45" s="34"/>
      <c r="H45" s="34"/>
    </row>
    <row r="46" spans="1:8" x14ac:dyDescent="0.25">
      <c r="A46" s="30">
        <v>42028</v>
      </c>
      <c r="B46" s="34"/>
      <c r="C46" s="34"/>
      <c r="D46" s="31"/>
      <c r="E46" s="34"/>
      <c r="F46" s="34"/>
      <c r="G46" s="49"/>
      <c r="H46" s="34"/>
    </row>
    <row r="47" spans="1:8" x14ac:dyDescent="0.25">
      <c r="A47" s="30">
        <v>42029</v>
      </c>
      <c r="B47" s="34"/>
      <c r="C47" s="34"/>
      <c r="D47" s="31"/>
      <c r="E47" s="34"/>
      <c r="F47" s="34"/>
      <c r="G47" s="49"/>
      <c r="H47" s="34"/>
    </row>
    <row r="48" spans="1:8" x14ac:dyDescent="0.25">
      <c r="A48" s="30">
        <v>42030</v>
      </c>
      <c r="B48" s="34"/>
      <c r="C48" s="34"/>
      <c r="D48" s="31"/>
      <c r="E48" s="34"/>
      <c r="F48" s="34"/>
      <c r="G48" s="49"/>
      <c r="H48" s="34"/>
    </row>
    <row r="49" spans="1:8" x14ac:dyDescent="0.25">
      <c r="A49" s="30">
        <v>42031</v>
      </c>
      <c r="B49" s="34"/>
      <c r="C49" s="34"/>
      <c r="D49" s="31"/>
      <c r="E49" s="34"/>
      <c r="F49" s="34"/>
      <c r="G49" s="49"/>
      <c r="H49" s="34"/>
    </row>
    <row r="50" spans="1:8" x14ac:dyDescent="0.25">
      <c r="A50" s="30">
        <v>42032</v>
      </c>
      <c r="B50" s="34"/>
      <c r="C50" s="34"/>
      <c r="D50" s="31"/>
      <c r="E50" s="34"/>
      <c r="F50" s="34"/>
      <c r="G50" s="49"/>
      <c r="H50" s="34"/>
    </row>
    <row r="51" spans="1:8" x14ac:dyDescent="0.25">
      <c r="A51" s="30">
        <v>42033</v>
      </c>
      <c r="B51" s="34"/>
      <c r="C51" s="34"/>
      <c r="D51" s="31"/>
      <c r="E51" s="34"/>
      <c r="F51" s="34"/>
      <c r="G51" s="49"/>
      <c r="H51" s="34"/>
    </row>
    <row r="52" spans="1:8" x14ac:dyDescent="0.25">
      <c r="A52" s="30">
        <v>42034</v>
      </c>
      <c r="B52" s="34"/>
      <c r="C52" s="34"/>
      <c r="D52" s="31"/>
      <c r="E52" s="34"/>
      <c r="F52" s="34"/>
      <c r="G52" s="34"/>
      <c r="H52" s="34"/>
    </row>
    <row r="53" spans="1:8" x14ac:dyDescent="0.25">
      <c r="A53" s="30">
        <v>42035</v>
      </c>
      <c r="B53" s="34"/>
      <c r="C53" s="34"/>
      <c r="D53" s="31"/>
      <c r="E53" s="34"/>
      <c r="F53" s="34"/>
      <c r="G53" s="49"/>
      <c r="H53" s="34"/>
    </row>
    <row r="54" spans="1:8" x14ac:dyDescent="0.25">
      <c r="A54" s="30">
        <v>42036</v>
      </c>
      <c r="B54" s="34"/>
      <c r="C54" s="34"/>
      <c r="D54" s="31"/>
      <c r="E54" s="34"/>
      <c r="F54" s="34"/>
      <c r="G54" s="49"/>
      <c r="H54" s="34"/>
    </row>
    <row r="55" spans="1:8" x14ac:dyDescent="0.25">
      <c r="A55" s="30">
        <v>42037</v>
      </c>
      <c r="B55" s="34"/>
      <c r="C55" s="34"/>
      <c r="D55" s="31"/>
      <c r="E55" s="34"/>
      <c r="F55" s="34"/>
      <c r="G55" s="49"/>
      <c r="H55" s="34"/>
    </row>
    <row r="56" spans="1:8" x14ac:dyDescent="0.25">
      <c r="A56" s="30">
        <v>42038</v>
      </c>
      <c r="B56" s="34"/>
      <c r="C56" s="34"/>
      <c r="D56" s="31"/>
      <c r="E56" s="34"/>
      <c r="F56" s="34"/>
      <c r="G56" s="49"/>
      <c r="H56" s="34"/>
    </row>
    <row r="57" spans="1:8" x14ac:dyDescent="0.25">
      <c r="A57" s="30">
        <v>42039</v>
      </c>
      <c r="B57" s="34"/>
      <c r="C57" s="34"/>
      <c r="D57" s="31"/>
      <c r="E57" s="34"/>
      <c r="F57" s="34"/>
      <c r="G57" s="49"/>
      <c r="H57" s="34"/>
    </row>
    <row r="58" spans="1:8" x14ac:dyDescent="0.25">
      <c r="A58" s="30">
        <v>42040</v>
      </c>
      <c r="B58" s="34"/>
      <c r="C58" s="34"/>
      <c r="D58" s="31"/>
      <c r="E58" s="34"/>
      <c r="F58" s="34"/>
      <c r="G58" s="49"/>
      <c r="H58" s="34"/>
    </row>
    <row r="59" spans="1:8" x14ac:dyDescent="0.25">
      <c r="A59" s="30">
        <v>42041</v>
      </c>
      <c r="B59" s="34"/>
      <c r="C59" s="34"/>
      <c r="D59" s="31"/>
      <c r="E59" s="34"/>
      <c r="F59" s="34"/>
      <c r="G59" s="34"/>
      <c r="H59" s="34"/>
    </row>
    <row r="60" spans="1:8" x14ac:dyDescent="0.25">
      <c r="A60" s="30">
        <v>42042</v>
      </c>
      <c r="B60" s="34"/>
      <c r="C60" s="34"/>
      <c r="D60" s="31"/>
      <c r="E60" s="34"/>
      <c r="F60" s="34"/>
      <c r="G60" s="49"/>
      <c r="H60" s="34"/>
    </row>
    <row r="61" spans="1:8" x14ac:dyDescent="0.25">
      <c r="A61" s="30">
        <v>42043</v>
      </c>
      <c r="B61" s="34"/>
      <c r="C61" s="34"/>
      <c r="D61" s="31"/>
      <c r="E61" s="34"/>
      <c r="F61" s="34"/>
      <c r="G61" s="49"/>
      <c r="H61" s="34"/>
    </row>
    <row r="62" spans="1:8" x14ac:dyDescent="0.25">
      <c r="A62" s="30">
        <v>42044</v>
      </c>
      <c r="B62" s="34"/>
      <c r="C62" s="34"/>
      <c r="D62" s="31"/>
      <c r="E62" s="34"/>
      <c r="F62" s="34"/>
      <c r="G62" s="49"/>
      <c r="H62" s="34"/>
    </row>
    <row r="63" spans="1:8" x14ac:dyDescent="0.25">
      <c r="A63" s="30">
        <v>42045</v>
      </c>
      <c r="B63" s="34"/>
      <c r="C63" s="34"/>
      <c r="D63" s="31"/>
      <c r="E63" s="34"/>
      <c r="F63" s="34"/>
      <c r="G63" s="49"/>
      <c r="H63" s="34"/>
    </row>
    <row r="64" spans="1:8" x14ac:dyDescent="0.25">
      <c r="A64" s="30">
        <v>42046</v>
      </c>
      <c r="B64" s="34"/>
      <c r="C64" s="34"/>
      <c r="D64" s="31"/>
      <c r="E64" s="34"/>
      <c r="F64" s="34"/>
      <c r="G64" s="49"/>
      <c r="H64" s="34"/>
    </row>
    <row r="65" spans="1:8" x14ac:dyDescent="0.25">
      <c r="A65" s="30">
        <v>42047</v>
      </c>
      <c r="B65" s="34"/>
      <c r="C65" s="34"/>
      <c r="D65" s="31"/>
      <c r="E65" s="34"/>
      <c r="F65" s="34"/>
      <c r="G65" s="49"/>
      <c r="H65" s="34"/>
    </row>
    <row r="66" spans="1:8" x14ac:dyDescent="0.25">
      <c r="A66" s="30">
        <v>42048</v>
      </c>
      <c r="B66" s="34"/>
      <c r="C66" s="34"/>
      <c r="D66" s="31"/>
      <c r="E66" s="34"/>
      <c r="F66" s="34"/>
      <c r="G66" s="34"/>
      <c r="H66" s="34"/>
    </row>
    <row r="67" spans="1:8" x14ac:dyDescent="0.25">
      <c r="A67" s="30">
        <v>42049</v>
      </c>
      <c r="B67" s="34"/>
      <c r="C67" s="34"/>
      <c r="D67" s="31"/>
      <c r="E67" s="34"/>
      <c r="F67" s="34"/>
      <c r="G67" s="49"/>
      <c r="H67" s="34"/>
    </row>
    <row r="68" spans="1:8" x14ac:dyDescent="0.25">
      <c r="A68" s="30">
        <v>42050</v>
      </c>
      <c r="B68" s="34"/>
      <c r="C68" s="34"/>
      <c r="D68" s="31"/>
      <c r="E68" s="34"/>
      <c r="F68" s="34"/>
      <c r="G68" s="49"/>
      <c r="H68" s="34"/>
    </row>
  </sheetData>
  <mergeCells count="5">
    <mergeCell ref="E2:F2"/>
    <mergeCell ref="G2:G3"/>
    <mergeCell ref="A2:A3"/>
    <mergeCell ref="B2:C2"/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Анализы</vt:lpstr>
      <vt:lpstr>Инвитро</vt:lpstr>
      <vt:lpstr>Журнал анализов</vt:lpstr>
      <vt:lpstr>Расход Альгерона</vt:lpstr>
      <vt:lpstr>Журнал приема лекарств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2015-05-25T17:25:19Z</dcterms:modified>
</cp:coreProperties>
</file>