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Лист1!$A$1:$L$63</definedName>
  </definedNames>
  <calcPr calcId="152511"/>
</workbook>
</file>

<file path=xl/calcChain.xml><?xml version="1.0" encoding="utf-8"?>
<calcChain xmlns="http://schemas.openxmlformats.org/spreadsheetml/2006/main">
  <c r="M29" i="1" l="1"/>
  <c r="D43" i="3" l="1"/>
  <c r="C40" i="3"/>
  <c r="B21" i="3"/>
  <c r="B29" i="3"/>
  <c r="B33" i="3"/>
  <c r="B34" i="3" l="1"/>
</calcChain>
</file>

<file path=xl/sharedStrings.xml><?xml version="1.0" encoding="utf-8"?>
<sst xmlns="http://schemas.openxmlformats.org/spreadsheetml/2006/main" count="206" uniqueCount="136">
  <si>
    <t>Ölçeg birligi</t>
  </si>
  <si>
    <t>kada</t>
  </si>
  <si>
    <t>min</t>
  </si>
  <si>
    <t>mah</t>
  </si>
  <si>
    <t>ganyň biohimiýasy</t>
  </si>
  <si>
    <t>AlAT</t>
  </si>
  <si>
    <t>AsAT</t>
  </si>
  <si>
    <t>Umumy belok</t>
  </si>
  <si>
    <t>Albumin</t>
  </si>
  <si>
    <t>Tmol barlagy</t>
  </si>
  <si>
    <t>Moçewina</t>
  </si>
  <si>
    <t>Glukoza</t>
  </si>
  <si>
    <t>Bilorubin: umumy</t>
  </si>
  <si>
    <t>konýugir</t>
  </si>
  <si>
    <t>Ganyň diastazy</t>
  </si>
  <si>
    <t>Holesterol umumy</t>
  </si>
  <si>
    <t>g/l</t>
  </si>
  <si>
    <t>mmol/l</t>
  </si>
  <si>
    <t>25% çenli</t>
  </si>
  <si>
    <t>mkat/l</t>
  </si>
  <si>
    <t>7,2mg/s*LN3,3</t>
  </si>
  <si>
    <t>8,9 çenli</t>
  </si>
  <si>
    <t>26,02,2019</t>
  </si>
  <si>
    <t>04,04,2019</t>
  </si>
  <si>
    <t>U/l</t>
  </si>
  <si>
    <t>PSR HBV sany</t>
  </si>
  <si>
    <t>HBsAg</t>
  </si>
  <si>
    <t>Cat. ОП</t>
  </si>
  <si>
    <t>Suw. ОП</t>
  </si>
  <si>
    <t>ME/ml</t>
  </si>
  <si>
    <t>PSR HDV sany</t>
  </si>
  <si>
    <t>14,03,19</t>
  </si>
  <si>
    <t>7,03,19</t>
  </si>
  <si>
    <t>ГГТ</t>
  </si>
  <si>
    <t>Kreatinin ganda</t>
  </si>
  <si>
    <t>Ganyň kliniki analizi leýkositar formulasy bilen</t>
  </si>
  <si>
    <t>Demir</t>
  </si>
  <si>
    <t>Bejergi</t>
  </si>
  <si>
    <t>15,03,2019</t>
  </si>
  <si>
    <t>ferritin</t>
  </si>
  <si>
    <t>Ganyň umumy barlagy</t>
  </si>
  <si>
    <t>10 gün</t>
  </si>
  <si>
    <t>15-24, 03 2019</t>
  </si>
  <si>
    <t>Gemoglabin</t>
  </si>
  <si>
    <t xml:space="preserve">Eritrositler </t>
  </si>
  <si>
    <t>Reňkli görkeziji</t>
  </si>
  <si>
    <t>Bir eritrositde gemoglabiniň möçberi</t>
  </si>
  <si>
    <t>Retikulositler</t>
  </si>
  <si>
    <t>Trombositler</t>
  </si>
  <si>
    <t>Lekositler</t>
  </si>
  <si>
    <t>miýelositler</t>
  </si>
  <si>
    <t>metamiýelositler</t>
  </si>
  <si>
    <t>paloçkoýaderniler</t>
  </si>
  <si>
    <t>segmentoýaderniler</t>
  </si>
  <si>
    <t>Eozitofiller</t>
  </si>
  <si>
    <t>Bazofiller</t>
  </si>
  <si>
    <t>limfositler</t>
  </si>
  <si>
    <t>monositler</t>
  </si>
  <si>
    <t>Plazmatik öýjikler</t>
  </si>
  <si>
    <t>130-160</t>
  </si>
  <si>
    <t>4,0-5,0</t>
  </si>
  <si>
    <t>0,85-1,05</t>
  </si>
  <si>
    <t>30-35</t>
  </si>
  <si>
    <t>180-320</t>
  </si>
  <si>
    <t>4,0-9,0</t>
  </si>
  <si>
    <t>2,-10</t>
  </si>
  <si>
    <t>47,-72    2,000-5,500</t>
  </si>
  <si>
    <t>1,-6         0,40-0,300</t>
  </si>
  <si>
    <t>0,5-5       0,020-0,300</t>
  </si>
  <si>
    <t>0-1</t>
  </si>
  <si>
    <t>19-37</t>
  </si>
  <si>
    <t>3,-11</t>
  </si>
  <si>
    <t>NEÝROFILLER</t>
  </si>
  <si>
    <t>Eritrositleriň e. çökmesiniň tizligi a,</t>
  </si>
  <si>
    <t>400mg</t>
  </si>
  <si>
    <t>1 tabletka her gün</t>
  </si>
  <si>
    <t>Dieta №5 + ot...</t>
  </si>
  <si>
    <r>
      <t xml:space="preserve">Fiz rastwor + Gepteral </t>
    </r>
    <r>
      <rPr>
        <sz val="12"/>
        <color theme="1"/>
        <rFont val="Times New Roman"/>
        <family val="1"/>
        <charset val="204"/>
      </rPr>
      <t>(wn. Wena)</t>
    </r>
  </si>
  <si>
    <t>Başlanan wagty</t>
  </si>
  <si>
    <t>АЧН hasaby</t>
  </si>
  <si>
    <t xml:space="preserve">paloçkoýaderniler + </t>
  </si>
  <si>
    <t>16,04,2019</t>
  </si>
  <si>
    <t>04,03,2019</t>
  </si>
  <si>
    <t>3 tabletka her gün</t>
  </si>
  <si>
    <r>
      <t xml:space="preserve">Ursosan (Ursofalik )  </t>
    </r>
    <r>
      <rPr>
        <sz val="12"/>
        <color theme="1"/>
        <rFont val="Times New Roman"/>
        <family val="1"/>
        <charset val="204"/>
      </rPr>
      <t>250 mg</t>
    </r>
  </si>
  <si>
    <r>
      <t>Tenowofir Disoproxil (</t>
    </r>
    <r>
      <rPr>
        <sz val="12"/>
        <color theme="1"/>
        <rFont val="Times New Roman"/>
        <family val="1"/>
        <charset val="204"/>
      </rPr>
      <t>300mg) /Tenwir/</t>
    </r>
  </si>
  <si>
    <t>Aşgaryň fosfatasy</t>
  </si>
  <si>
    <t>Görkeziji</t>
  </si>
  <si>
    <t>HDV</t>
  </si>
  <si>
    <t>07,03,2019</t>
  </si>
  <si>
    <t>5,9-7,2</t>
  </si>
  <si>
    <t>7,3-9,5</t>
  </si>
  <si>
    <t>9,6-12,5</t>
  </si>
  <si>
    <t>&gt;12,5</t>
  </si>
  <si>
    <t>I</t>
  </si>
  <si>
    <t>II</t>
  </si>
  <si>
    <t>III</t>
  </si>
  <si>
    <t>IV</t>
  </si>
  <si>
    <t>8,4 orta</t>
  </si>
  <si>
    <t>gan</t>
  </si>
  <si>
    <t>Tenvir</t>
  </si>
  <si>
    <t>ursofalik</t>
  </si>
  <si>
    <t>gepomers</t>
  </si>
  <si>
    <t>albumin</t>
  </si>
  <si>
    <t>fiz rastwor</t>
  </si>
  <si>
    <t>uzi</t>
  </si>
  <si>
    <t>fibroskan</t>
  </si>
  <si>
    <t>Leýkositler</t>
  </si>
  <si>
    <t>ТТГ, Т4, T3 свободный, АТ к ТПО</t>
  </si>
  <si>
    <t>HBsAG</t>
  </si>
  <si>
    <t>HBV</t>
  </si>
  <si>
    <t>HBV wirusyň DNK-sy</t>
  </si>
  <si>
    <t>HDV wirusyň DNK-sy</t>
  </si>
  <si>
    <t>29,05,2019</t>
  </si>
  <si>
    <t>T3</t>
  </si>
  <si>
    <t>Nmol/l</t>
  </si>
  <si>
    <t>T4</t>
  </si>
  <si>
    <t>TSH</t>
  </si>
  <si>
    <t>-</t>
  </si>
  <si>
    <t>ГГТ   /   g-GT</t>
  </si>
  <si>
    <t>2,5 (5)</t>
  </si>
  <si>
    <t>20,5 (21)</t>
  </si>
  <si>
    <t>Timol barlagy</t>
  </si>
  <si>
    <t>Аnti  ТPО</t>
  </si>
  <si>
    <t>%</t>
  </si>
  <si>
    <t>norma</t>
  </si>
  <si>
    <t>fibroz</t>
  </si>
  <si>
    <t xml:space="preserve">Erkek, 1969 ýyl </t>
  </si>
  <si>
    <t xml:space="preserve">               Fibroz</t>
  </si>
  <si>
    <t xml:space="preserve">                HBsAg</t>
  </si>
  <si>
    <t>Peginterferon</t>
  </si>
  <si>
    <t>12,06,2019</t>
  </si>
  <si>
    <t>sreda</t>
  </si>
  <si>
    <t>tamamlan wagty</t>
  </si>
  <si>
    <t>10,06,2019</t>
  </si>
  <si>
    <t>19,07,2019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</si>
</sst>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rgb="FF9C0006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3" borderId="0" applyNumberFormat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3" xfId="0" applyFont="1" applyFill="1" applyBorder="1" applyAlignment="1">
      <alignment horizontal="center" vertical="center"/>
    </xf>
    <xf numFmtId="0" fontId="3" fillId="2" borderId="3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Border="1"/>
    <xf numFmtId="0" fontId="1" fillId="0" borderId="0" xfId="0" applyFont="1"/>
    <xf numFmtId="0" fontId="1" fillId="2" borderId="11" xfId="0" applyFont="1" applyFill="1" applyBorder="1"/>
    <xf numFmtId="0" fontId="3" fillId="2" borderId="12" xfId="0" applyFont="1" applyFill="1" applyBorder="1"/>
    <xf numFmtId="0" fontId="1" fillId="0" borderId="14" xfId="0" applyFont="1" applyBorder="1" applyAlignment="1">
      <alignment horizontal="center" vertical="center"/>
    </xf>
    <xf numFmtId="16" fontId="3" fillId="0" borderId="0" xfId="0" applyNumberFormat="1" applyFont="1" applyBorder="1"/>
    <xf numFmtId="16" fontId="3" fillId="0" borderId="0" xfId="0" applyNumberFormat="1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6" xfId="0" applyFont="1" applyBorder="1"/>
    <xf numFmtId="16" fontId="3" fillId="0" borderId="16" xfId="0" applyNumberFormat="1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8" fillId="0" borderId="0" xfId="0" applyFont="1"/>
    <xf numFmtId="9" fontId="3" fillId="0" borderId="0" xfId="0" applyNumberFormat="1" applyFont="1"/>
    <xf numFmtId="0" fontId="9" fillId="3" borderId="0" xfId="1" applyFont="1"/>
    <xf numFmtId="0" fontId="0" fillId="0" borderId="1" xfId="0" applyBorder="1"/>
    <xf numFmtId="0" fontId="4" fillId="2" borderId="22" xfId="0" applyFont="1" applyFill="1" applyBorder="1"/>
    <xf numFmtId="0" fontId="4" fillId="2" borderId="23" xfId="0" applyFont="1" applyFill="1" applyBorder="1"/>
    <xf numFmtId="0" fontId="6" fillId="2" borderId="24" xfId="0" applyFont="1" applyFill="1" applyBorder="1"/>
    <xf numFmtId="0" fontId="8" fillId="2" borderId="6" xfId="0" applyFont="1" applyFill="1" applyBorder="1"/>
    <xf numFmtId="0" fontId="9" fillId="0" borderId="0" xfId="1" applyFont="1" applyFill="1"/>
    <xf numFmtId="0" fontId="2" fillId="0" borderId="1" xfId="0" applyFont="1" applyBorder="1" applyAlignment="1">
      <alignment vertical="center"/>
    </xf>
    <xf numFmtId="0" fontId="11" fillId="0" borderId="0" xfId="0" applyFont="1"/>
    <xf numFmtId="0" fontId="3" fillId="0" borderId="12" xfId="0" applyFont="1" applyBorder="1"/>
    <xf numFmtId="0" fontId="3" fillId="0" borderId="9" xfId="0" applyFont="1" applyBorder="1"/>
    <xf numFmtId="0" fontId="3" fillId="0" borderId="15" xfId="0" applyFont="1" applyBorder="1"/>
    <xf numFmtId="0" fontId="3" fillId="0" borderId="17" xfId="0" applyFont="1" applyBorder="1"/>
    <xf numFmtId="0" fontId="2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15" xfId="0" applyFont="1" applyFill="1" applyBorder="1"/>
    <xf numFmtId="0" fontId="2" fillId="0" borderId="4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26" xfId="0" applyFont="1" applyBorder="1"/>
    <xf numFmtId="0" fontId="3" fillId="0" borderId="1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5" fillId="2" borderId="0" xfId="0" applyFont="1" applyFill="1" applyBorder="1" applyAlignment="1">
      <alignment horizontal="center" vertical="center"/>
    </xf>
    <xf numFmtId="0" fontId="10" fillId="2" borderId="0" xfId="0" applyFont="1" applyFill="1" applyBorder="1"/>
    <xf numFmtId="0" fontId="1" fillId="0" borderId="1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9" xfId="0" applyFont="1" applyFill="1" applyBorder="1"/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2" borderId="3" xfId="0" applyFont="1" applyFill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 applyAlignment="1">
      <alignment horizontal="center" textRotation="90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8" fillId="2" borderId="3" xfId="0" applyFont="1" applyFill="1" applyBorder="1" applyAlignment="1">
      <alignment horizontal="center" vertical="center"/>
    </xf>
  </cellXfs>
  <cellStyles count="2">
    <cellStyle name="Обычный" xfId="0" builtinId="0"/>
    <cellStyle name="Плохой" xfId="1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abSelected="1" view="pageBreakPreview" zoomScaleNormal="100" zoomScaleSheetLayoutView="100" workbookViewId="0">
      <selection activeCell="O21" sqref="O21"/>
    </sheetView>
  </sheetViews>
  <sheetFormatPr defaultRowHeight="15" x14ac:dyDescent="0.25"/>
  <cols>
    <col min="1" max="1" width="5.140625" style="2" customWidth="1"/>
    <col min="2" max="2" width="40.7109375" style="2" customWidth="1"/>
    <col min="3" max="3" width="13.5703125" style="2" customWidth="1"/>
    <col min="4" max="4" width="10.85546875" style="2" customWidth="1"/>
    <col min="5" max="5" width="9.140625" style="2"/>
    <col min="6" max="7" width="12.42578125" style="2" customWidth="1"/>
    <col min="8" max="8" width="11" style="2" customWidth="1"/>
    <col min="9" max="9" width="10.85546875" style="2" customWidth="1"/>
    <col min="10" max="10" width="8.85546875" style="2" customWidth="1"/>
    <col min="11" max="11" width="9.5703125" style="2" customWidth="1"/>
    <col min="12" max="12" width="8.7109375" style="2" customWidth="1"/>
    <col min="13" max="16384" width="9.140625" style="2"/>
  </cols>
  <sheetData>
    <row r="1" spans="2:12" ht="15.75" customHeight="1" x14ac:dyDescent="0.3">
      <c r="B1" s="98" t="s">
        <v>87</v>
      </c>
      <c r="C1" s="100" t="s">
        <v>0</v>
      </c>
      <c r="D1" s="102" t="s">
        <v>1</v>
      </c>
      <c r="E1" s="103"/>
      <c r="F1" s="95" t="s">
        <v>127</v>
      </c>
      <c r="G1" s="96"/>
      <c r="H1" s="96"/>
      <c r="I1" s="96"/>
      <c r="J1" s="50"/>
      <c r="K1" s="50"/>
      <c r="L1" s="51"/>
    </row>
    <row r="2" spans="2:12" ht="15" customHeight="1" thickBot="1" x14ac:dyDescent="0.3">
      <c r="B2" s="99"/>
      <c r="C2" s="101"/>
      <c r="D2" s="75" t="s">
        <v>2</v>
      </c>
      <c r="E2" s="76" t="s">
        <v>3</v>
      </c>
      <c r="F2" s="52"/>
      <c r="G2" s="25"/>
      <c r="H2" s="25"/>
      <c r="I2" s="25"/>
      <c r="J2" s="25"/>
      <c r="K2" s="25"/>
      <c r="L2" s="53"/>
    </row>
    <row r="3" spans="2:12" ht="19.5" thickBot="1" x14ac:dyDescent="0.3">
      <c r="B3" s="3" t="s">
        <v>4</v>
      </c>
      <c r="C3" s="4"/>
      <c r="D3" s="4"/>
      <c r="E3" s="4"/>
      <c r="F3" s="43" t="s">
        <v>22</v>
      </c>
      <c r="G3" s="44" t="s">
        <v>23</v>
      </c>
      <c r="H3" s="45" t="s">
        <v>81</v>
      </c>
      <c r="I3" s="46" t="s">
        <v>113</v>
      </c>
      <c r="J3" s="94" t="s">
        <v>131</v>
      </c>
      <c r="K3" s="94" t="s">
        <v>135</v>
      </c>
      <c r="L3" s="106">
        <v>6.08</v>
      </c>
    </row>
    <row r="4" spans="2:12" ht="18.75" x14ac:dyDescent="0.3">
      <c r="B4" s="5" t="s">
        <v>7</v>
      </c>
      <c r="C4" s="6" t="s">
        <v>16</v>
      </c>
      <c r="D4" s="7">
        <v>65</v>
      </c>
      <c r="E4" s="7">
        <v>85</v>
      </c>
      <c r="F4" s="81"/>
      <c r="G4" s="82">
        <v>72</v>
      </c>
      <c r="H4" s="82"/>
      <c r="I4" s="81"/>
      <c r="J4" s="5"/>
      <c r="K4" s="86">
        <v>65.3</v>
      </c>
      <c r="L4" s="5"/>
    </row>
    <row r="5" spans="2:12" ht="19.5" thickBot="1" x14ac:dyDescent="0.35">
      <c r="B5" s="5" t="s">
        <v>8</v>
      </c>
      <c r="C5" s="6" t="s">
        <v>16</v>
      </c>
      <c r="D5" s="7">
        <v>38</v>
      </c>
      <c r="E5" s="7">
        <v>55</v>
      </c>
      <c r="F5" s="83"/>
      <c r="G5" s="84"/>
      <c r="H5" s="85">
        <v>38</v>
      </c>
      <c r="I5" s="86"/>
      <c r="J5" s="5"/>
      <c r="K5" s="86"/>
      <c r="L5" s="5"/>
    </row>
    <row r="6" spans="2:12" ht="19.5" thickBot="1" x14ac:dyDescent="0.35">
      <c r="B6" s="9" t="s">
        <v>122</v>
      </c>
      <c r="C6" s="6"/>
      <c r="D6" s="7">
        <v>0</v>
      </c>
      <c r="E6" s="10">
        <v>5</v>
      </c>
      <c r="F6" s="13">
        <v>8.3000000000000007</v>
      </c>
      <c r="G6" s="31">
        <v>8.4</v>
      </c>
      <c r="H6" s="85"/>
      <c r="I6" s="86"/>
      <c r="J6" s="5"/>
      <c r="K6" s="35">
        <v>9.1</v>
      </c>
      <c r="L6" s="5"/>
    </row>
    <row r="7" spans="2:12" ht="18.75" x14ac:dyDescent="0.3">
      <c r="B7" s="9" t="s">
        <v>10</v>
      </c>
      <c r="C7" s="6" t="s">
        <v>17</v>
      </c>
      <c r="D7" s="7">
        <v>2.5</v>
      </c>
      <c r="E7" s="7">
        <v>8.3000000000000007</v>
      </c>
      <c r="F7" s="81"/>
      <c r="G7" s="82">
        <v>4.8</v>
      </c>
      <c r="H7" s="85"/>
      <c r="I7" s="86"/>
      <c r="J7" s="5"/>
      <c r="K7" s="86">
        <v>6.6</v>
      </c>
      <c r="L7" s="5"/>
    </row>
    <row r="8" spans="2:12" ht="18.75" x14ac:dyDescent="0.3">
      <c r="B8" s="9" t="s">
        <v>11</v>
      </c>
      <c r="C8" s="6" t="s">
        <v>17</v>
      </c>
      <c r="D8" s="11">
        <v>3.3</v>
      </c>
      <c r="E8" s="11">
        <v>5.5</v>
      </c>
      <c r="F8" s="86">
        <v>5.5</v>
      </c>
      <c r="G8" s="85">
        <v>5.5</v>
      </c>
      <c r="H8" s="85"/>
      <c r="I8" s="86"/>
      <c r="J8" s="5"/>
      <c r="K8" s="86">
        <v>3.9</v>
      </c>
      <c r="L8" s="5"/>
    </row>
    <row r="9" spans="2:12" ht="18.75" x14ac:dyDescent="0.3">
      <c r="B9" s="9" t="s">
        <v>12</v>
      </c>
      <c r="C9" s="6" t="s">
        <v>17</v>
      </c>
      <c r="D9" s="11" t="s">
        <v>120</v>
      </c>
      <c r="E9" s="11" t="s">
        <v>121</v>
      </c>
      <c r="F9" s="86">
        <v>18.2</v>
      </c>
      <c r="G9" s="85">
        <v>15.2</v>
      </c>
      <c r="H9" s="85"/>
      <c r="I9" s="87">
        <v>18</v>
      </c>
      <c r="J9" s="5"/>
      <c r="K9" s="86">
        <v>18.2</v>
      </c>
      <c r="L9" s="5"/>
    </row>
    <row r="10" spans="2:12" ht="19.5" thickBot="1" x14ac:dyDescent="0.35">
      <c r="B10" s="9" t="s">
        <v>13</v>
      </c>
      <c r="C10" s="6"/>
      <c r="D10" s="7"/>
      <c r="E10" s="7" t="s">
        <v>18</v>
      </c>
      <c r="F10" s="83">
        <v>6.2</v>
      </c>
      <c r="G10" s="85">
        <v>5.0999999999999996</v>
      </c>
      <c r="H10" s="85"/>
      <c r="I10" s="86"/>
      <c r="J10" s="5"/>
      <c r="K10" s="86">
        <v>6.1</v>
      </c>
      <c r="L10" s="5"/>
    </row>
    <row r="11" spans="2:12" ht="19.5" thickBot="1" x14ac:dyDescent="0.35">
      <c r="B11" s="5" t="s">
        <v>6</v>
      </c>
      <c r="C11" s="6" t="s">
        <v>19</v>
      </c>
      <c r="D11" s="7">
        <v>0.17</v>
      </c>
      <c r="E11" s="10">
        <v>0.55000000000000004</v>
      </c>
      <c r="F11" s="14">
        <v>0.75</v>
      </c>
      <c r="G11" s="88">
        <v>0.48</v>
      </c>
      <c r="H11" s="61"/>
      <c r="I11" s="86"/>
      <c r="J11" s="5"/>
      <c r="K11" s="35">
        <v>0.61</v>
      </c>
      <c r="L11" s="5"/>
    </row>
    <row r="12" spans="2:12" ht="19.5" thickBot="1" x14ac:dyDescent="0.35">
      <c r="B12" s="5" t="s">
        <v>5</v>
      </c>
      <c r="C12" s="6" t="s">
        <v>19</v>
      </c>
      <c r="D12" s="7">
        <v>0.17</v>
      </c>
      <c r="E12" s="10">
        <v>0.68</v>
      </c>
      <c r="F12" s="14">
        <v>1.44</v>
      </c>
      <c r="G12" s="32">
        <v>0.72</v>
      </c>
      <c r="H12" s="61"/>
      <c r="I12" s="86"/>
      <c r="J12" s="5"/>
      <c r="K12" s="35">
        <v>0.91</v>
      </c>
      <c r="L12" s="5"/>
    </row>
    <row r="13" spans="2:12" ht="19.5" thickBot="1" x14ac:dyDescent="0.35">
      <c r="B13" s="5" t="s">
        <v>14</v>
      </c>
      <c r="C13" s="6" t="s">
        <v>24</v>
      </c>
      <c r="D13" s="7"/>
      <c r="E13" s="7" t="s">
        <v>21</v>
      </c>
      <c r="F13" s="83"/>
      <c r="G13" s="89" t="s">
        <v>20</v>
      </c>
      <c r="H13" s="61"/>
      <c r="I13" s="86"/>
      <c r="J13" s="5"/>
      <c r="K13" s="86">
        <v>7.8</v>
      </c>
      <c r="L13" s="5"/>
    </row>
    <row r="14" spans="2:12" ht="18.75" x14ac:dyDescent="0.3">
      <c r="B14" s="5" t="s">
        <v>15</v>
      </c>
      <c r="C14" s="6" t="s">
        <v>17</v>
      </c>
      <c r="D14" s="7">
        <v>3.11</v>
      </c>
      <c r="E14" s="10">
        <v>5.2</v>
      </c>
      <c r="F14" s="33">
        <v>5.5</v>
      </c>
      <c r="G14" s="34">
        <v>5.5</v>
      </c>
      <c r="H14" s="61"/>
      <c r="I14" s="86"/>
      <c r="J14" s="5"/>
      <c r="K14" s="86">
        <v>3.8</v>
      </c>
      <c r="L14" s="5"/>
    </row>
    <row r="15" spans="2:12" ht="18.75" x14ac:dyDescent="0.3">
      <c r="B15" s="9" t="s">
        <v>34</v>
      </c>
      <c r="C15" s="6" t="s">
        <v>17</v>
      </c>
      <c r="D15" s="7">
        <v>64</v>
      </c>
      <c r="E15" s="10">
        <v>104</v>
      </c>
      <c r="F15" s="35"/>
      <c r="G15" s="35"/>
      <c r="H15" s="61"/>
      <c r="I15" s="86">
        <v>68</v>
      </c>
      <c r="J15" s="5"/>
      <c r="K15" s="5"/>
      <c r="L15" s="5"/>
    </row>
    <row r="16" spans="2:12" ht="18.75" x14ac:dyDescent="0.3">
      <c r="B16" s="5" t="s">
        <v>39</v>
      </c>
      <c r="C16" s="6"/>
      <c r="D16" s="7"/>
      <c r="E16" s="10"/>
      <c r="F16" s="35"/>
      <c r="G16" s="35"/>
      <c r="H16" s="61"/>
      <c r="I16" s="86"/>
      <c r="J16" s="5"/>
      <c r="K16" s="5"/>
      <c r="L16" s="5"/>
    </row>
    <row r="17" spans="2:13" ht="18.75" x14ac:dyDescent="0.3">
      <c r="B17" s="5" t="s">
        <v>36</v>
      </c>
      <c r="C17" s="6" t="s">
        <v>17</v>
      </c>
      <c r="D17" s="7">
        <v>8.9</v>
      </c>
      <c r="E17" s="10">
        <v>31.2</v>
      </c>
      <c r="F17" s="35"/>
      <c r="G17" s="35"/>
      <c r="H17" s="61"/>
      <c r="I17" s="86">
        <v>23</v>
      </c>
      <c r="J17" s="5"/>
      <c r="K17" s="5"/>
      <c r="L17" s="5"/>
    </row>
    <row r="18" spans="2:13" ht="18.75" x14ac:dyDescent="0.3">
      <c r="B18" s="5" t="s">
        <v>86</v>
      </c>
      <c r="C18" s="6" t="s">
        <v>24</v>
      </c>
      <c r="D18" s="7">
        <v>80</v>
      </c>
      <c r="E18" s="10">
        <v>306</v>
      </c>
      <c r="F18" s="35"/>
      <c r="G18" s="35"/>
      <c r="H18" s="61"/>
      <c r="I18" s="86">
        <v>247</v>
      </c>
      <c r="J18" s="5"/>
      <c r="K18" s="5"/>
      <c r="L18" s="5"/>
    </row>
    <row r="19" spans="2:13" ht="18.75" x14ac:dyDescent="0.3">
      <c r="B19" s="36" t="s">
        <v>35</v>
      </c>
      <c r="C19" s="6"/>
      <c r="D19" s="7"/>
      <c r="E19" s="10"/>
      <c r="F19" s="35"/>
      <c r="G19" s="35"/>
      <c r="H19" s="61"/>
      <c r="I19" s="86"/>
      <c r="J19" s="5"/>
      <c r="K19" s="5"/>
      <c r="L19" s="5"/>
    </row>
    <row r="20" spans="2:13" ht="18.75" x14ac:dyDescent="0.3">
      <c r="B20" s="36" t="s">
        <v>114</v>
      </c>
      <c r="C20" s="6" t="s">
        <v>115</v>
      </c>
      <c r="D20" s="7">
        <v>1.07</v>
      </c>
      <c r="E20" s="10">
        <v>3.1</v>
      </c>
      <c r="F20" s="35"/>
      <c r="G20" s="35"/>
      <c r="H20" s="61"/>
      <c r="I20" s="86">
        <v>2.4</v>
      </c>
      <c r="J20" s="5"/>
      <c r="K20" s="5"/>
      <c r="L20" s="5"/>
    </row>
    <row r="21" spans="2:13" ht="18.75" x14ac:dyDescent="0.3">
      <c r="B21" s="36" t="s">
        <v>116</v>
      </c>
      <c r="C21" s="6" t="s">
        <v>115</v>
      </c>
      <c r="D21" s="7">
        <v>65</v>
      </c>
      <c r="E21" s="10">
        <v>140</v>
      </c>
      <c r="F21" s="35"/>
      <c r="G21" s="35"/>
      <c r="H21" s="61"/>
      <c r="I21" s="86">
        <v>120</v>
      </c>
      <c r="J21" s="5"/>
      <c r="K21" s="5"/>
      <c r="L21" s="5"/>
    </row>
    <row r="22" spans="2:13" ht="18.75" x14ac:dyDescent="0.3">
      <c r="B22" s="36" t="s">
        <v>117</v>
      </c>
      <c r="C22" s="6" t="s">
        <v>115</v>
      </c>
      <c r="D22" s="7">
        <v>0.3</v>
      </c>
      <c r="E22" s="10">
        <v>4</v>
      </c>
      <c r="F22" s="35"/>
      <c r="G22" s="35"/>
      <c r="H22" s="61"/>
      <c r="I22" s="86">
        <v>1.2</v>
      </c>
      <c r="J22" s="5"/>
      <c r="K22" s="5"/>
      <c r="L22" s="5"/>
      <c r="M22" s="47"/>
    </row>
    <row r="23" spans="2:13" ht="18.75" x14ac:dyDescent="0.3">
      <c r="B23" s="48" t="s">
        <v>123</v>
      </c>
      <c r="C23" s="6" t="s">
        <v>29</v>
      </c>
      <c r="D23" s="7"/>
      <c r="E23" s="10">
        <v>30</v>
      </c>
      <c r="F23" s="35"/>
      <c r="G23" s="35"/>
      <c r="H23" s="61"/>
      <c r="I23" s="86" t="s">
        <v>118</v>
      </c>
      <c r="J23" s="5"/>
      <c r="K23" s="5"/>
      <c r="L23" s="5"/>
    </row>
    <row r="24" spans="2:13" ht="18.75" x14ac:dyDescent="0.3">
      <c r="B24" s="54" t="s">
        <v>119</v>
      </c>
      <c r="C24" s="55" t="s">
        <v>24</v>
      </c>
      <c r="D24" s="56">
        <v>10</v>
      </c>
      <c r="E24" s="57">
        <v>71</v>
      </c>
      <c r="F24" s="77"/>
      <c r="G24" s="77"/>
      <c r="H24" s="89"/>
      <c r="I24" s="83">
        <v>30</v>
      </c>
      <c r="J24" s="54"/>
      <c r="K24" s="54"/>
      <c r="L24" s="54"/>
    </row>
    <row r="25" spans="2:13" ht="18.75" x14ac:dyDescent="0.3">
      <c r="B25" s="61"/>
      <c r="C25" s="62"/>
      <c r="D25" s="63"/>
      <c r="E25" s="63"/>
      <c r="F25" s="64"/>
      <c r="G25" s="64"/>
      <c r="H25" s="62"/>
      <c r="I25" s="64"/>
      <c r="J25" s="62"/>
      <c r="K25" s="62"/>
      <c r="L25" s="65"/>
    </row>
    <row r="26" spans="2:13" ht="18.75" x14ac:dyDescent="0.25">
      <c r="B26" s="73" t="s">
        <v>129</v>
      </c>
      <c r="C26" s="4"/>
      <c r="D26" s="4"/>
      <c r="E26" s="4"/>
      <c r="F26" s="58" t="s">
        <v>82</v>
      </c>
      <c r="G26" s="59"/>
      <c r="H26" s="60" t="s">
        <v>81</v>
      </c>
      <c r="I26" s="4"/>
      <c r="J26" s="4"/>
      <c r="K26" s="4"/>
      <c r="L26" s="4"/>
    </row>
    <row r="27" spans="2:13" x14ac:dyDescent="0.25">
      <c r="B27" s="66" t="s">
        <v>27</v>
      </c>
      <c r="C27" s="6"/>
      <c r="D27" s="6"/>
      <c r="E27" s="6"/>
      <c r="F27" s="8">
        <v>8.8999999999999996E-2</v>
      </c>
      <c r="G27" s="8"/>
      <c r="H27" s="6"/>
      <c r="I27" s="6"/>
      <c r="J27" s="6"/>
      <c r="K27" s="6"/>
      <c r="L27" s="6"/>
    </row>
    <row r="28" spans="2:13" ht="18.75" x14ac:dyDescent="0.25">
      <c r="B28" s="66" t="s">
        <v>28</v>
      </c>
      <c r="C28" s="6"/>
      <c r="D28" s="6"/>
      <c r="E28" s="6"/>
      <c r="F28" s="35">
        <v>1.9430000000000001</v>
      </c>
      <c r="G28" s="35"/>
      <c r="H28" s="6"/>
      <c r="I28" s="6"/>
      <c r="J28" s="6"/>
      <c r="K28" s="6"/>
      <c r="L28" s="6"/>
    </row>
    <row r="29" spans="2:13" ht="18.75" x14ac:dyDescent="0.3">
      <c r="B29" s="66"/>
      <c r="C29" s="6"/>
      <c r="D29" s="6"/>
      <c r="E29" s="8">
        <v>0.1</v>
      </c>
      <c r="F29" s="35"/>
      <c r="G29" s="6"/>
      <c r="H29" s="35">
        <v>2.9359999999999999</v>
      </c>
      <c r="I29" s="6"/>
      <c r="J29" s="6"/>
      <c r="K29" s="6"/>
      <c r="L29" s="71">
        <v>3.3740000000000001</v>
      </c>
      <c r="M29" s="2">
        <f>L29-H29</f>
        <v>0.43800000000000017</v>
      </c>
    </row>
    <row r="30" spans="2:13" ht="18.75" x14ac:dyDescent="0.25">
      <c r="B30" s="67" t="s">
        <v>25</v>
      </c>
      <c r="C30" s="68"/>
      <c r="D30" s="68"/>
      <c r="E30" s="68"/>
      <c r="F30" s="69" t="s">
        <v>32</v>
      </c>
      <c r="G30" s="68"/>
      <c r="H30" s="68"/>
      <c r="I30" s="68"/>
      <c r="J30" s="37"/>
      <c r="K30" s="37"/>
      <c r="L30" s="37"/>
    </row>
    <row r="31" spans="2:13" ht="18.75" x14ac:dyDescent="0.25">
      <c r="B31" s="6"/>
      <c r="C31" s="6" t="s">
        <v>29</v>
      </c>
      <c r="D31" s="6"/>
      <c r="E31" s="6"/>
      <c r="F31" s="35">
        <v>1.1259999999999999</v>
      </c>
      <c r="G31" s="6"/>
      <c r="H31" s="6"/>
      <c r="I31" s="35">
        <v>150</v>
      </c>
      <c r="J31" s="6"/>
      <c r="K31" s="6"/>
      <c r="L31" s="6"/>
    </row>
    <row r="32" spans="2:13" ht="18.75" x14ac:dyDescent="0.25">
      <c r="B32" s="67" t="s">
        <v>30</v>
      </c>
      <c r="C32" s="68"/>
      <c r="D32" s="68"/>
      <c r="E32" s="68"/>
      <c r="F32" s="69" t="s">
        <v>31</v>
      </c>
      <c r="G32" s="68"/>
      <c r="H32" s="68"/>
      <c r="I32" s="70"/>
      <c r="J32" s="94"/>
      <c r="K32" s="37"/>
      <c r="L32" s="37"/>
    </row>
    <row r="33" spans="2:12" ht="18.75" x14ac:dyDescent="0.3">
      <c r="B33" s="6"/>
      <c r="C33" s="6" t="s">
        <v>29</v>
      </c>
      <c r="D33" s="6"/>
      <c r="E33" s="6"/>
      <c r="F33" s="35">
        <v>12.564</v>
      </c>
      <c r="G33" s="6"/>
      <c r="H33" s="6"/>
      <c r="I33" s="71">
        <v>90.591999999999999</v>
      </c>
      <c r="J33" s="36">
        <v>103647</v>
      </c>
      <c r="K33" s="6"/>
      <c r="L33" s="6"/>
    </row>
    <row r="34" spans="2:12" ht="18.75" x14ac:dyDescent="0.25">
      <c r="B34" s="72" t="s">
        <v>128</v>
      </c>
      <c r="C34" s="37"/>
      <c r="D34" s="37"/>
      <c r="E34" s="37"/>
      <c r="F34" s="38" t="s">
        <v>89</v>
      </c>
      <c r="G34" s="37"/>
      <c r="H34" s="37"/>
      <c r="I34" s="37"/>
      <c r="J34" s="37"/>
      <c r="K34" s="37"/>
      <c r="L34" s="37"/>
    </row>
    <row r="35" spans="2:12" ht="18.75" x14ac:dyDescent="0.25">
      <c r="B35" s="6"/>
      <c r="C35" s="6"/>
      <c r="D35" s="6"/>
      <c r="E35" s="6"/>
      <c r="F35" s="35">
        <v>8.8000000000000007</v>
      </c>
      <c r="G35" s="6"/>
      <c r="H35" s="6"/>
      <c r="I35" s="6"/>
      <c r="J35" s="6"/>
      <c r="K35" s="6"/>
      <c r="L35" s="35">
        <v>12.2</v>
      </c>
    </row>
    <row r="36" spans="2:12" ht="18.75" x14ac:dyDescent="0.3">
      <c r="B36" s="18" t="s">
        <v>37</v>
      </c>
      <c r="C36" s="1"/>
      <c r="D36" s="1"/>
      <c r="E36" s="1"/>
      <c r="F36" s="1" t="s">
        <v>78</v>
      </c>
      <c r="I36" s="12" t="s">
        <v>133</v>
      </c>
    </row>
    <row r="37" spans="2:12" ht="18.75" x14ac:dyDescent="0.3">
      <c r="B37" s="1" t="s">
        <v>85</v>
      </c>
      <c r="C37" s="104" t="s">
        <v>75</v>
      </c>
      <c r="D37" s="104"/>
      <c r="E37" s="104"/>
      <c r="F37" s="1" t="s">
        <v>38</v>
      </c>
      <c r="I37" s="2" t="s">
        <v>134</v>
      </c>
    </row>
    <row r="38" spans="2:12" ht="18.75" x14ac:dyDescent="0.3">
      <c r="B38" s="1" t="s">
        <v>84</v>
      </c>
      <c r="C38" s="104" t="s">
        <v>83</v>
      </c>
      <c r="D38" s="104"/>
      <c r="E38" s="29"/>
      <c r="F38" s="1" t="s">
        <v>38</v>
      </c>
      <c r="H38" s="12">
        <v>15.09</v>
      </c>
    </row>
    <row r="39" spans="2:12" ht="18.75" x14ac:dyDescent="0.3">
      <c r="B39" s="1" t="s">
        <v>77</v>
      </c>
      <c r="C39" s="1" t="s">
        <v>41</v>
      </c>
      <c r="D39" s="30" t="s">
        <v>74</v>
      </c>
      <c r="E39" s="1"/>
      <c r="F39" s="1" t="s">
        <v>42</v>
      </c>
    </row>
    <row r="40" spans="2:12" ht="18.75" x14ac:dyDescent="0.3">
      <c r="B40" s="1" t="s">
        <v>76</v>
      </c>
      <c r="C40" s="1"/>
      <c r="D40" s="30"/>
      <c r="E40" s="1"/>
      <c r="F40" s="74">
        <v>5.03</v>
      </c>
    </row>
    <row r="41" spans="2:12" ht="18.75" x14ac:dyDescent="0.3">
      <c r="B41" s="1" t="s">
        <v>130</v>
      </c>
      <c r="C41" s="1"/>
      <c r="D41" s="1"/>
      <c r="E41" s="1"/>
      <c r="F41" s="1" t="s">
        <v>131</v>
      </c>
      <c r="G41" s="74" t="s">
        <v>132</v>
      </c>
    </row>
    <row r="42" spans="2:12" ht="18.75" x14ac:dyDescent="0.3">
      <c r="B42" s="19" t="s">
        <v>40</v>
      </c>
      <c r="C42" s="20"/>
      <c r="D42" s="20"/>
      <c r="E42" s="20"/>
      <c r="F42" s="20"/>
      <c r="G42" s="79" t="s">
        <v>23</v>
      </c>
      <c r="H42" s="80" t="s">
        <v>135</v>
      </c>
    </row>
    <row r="43" spans="2:12" ht="18.75" x14ac:dyDescent="0.3">
      <c r="B43" s="27" t="s">
        <v>43</v>
      </c>
      <c r="C43" s="17"/>
      <c r="D43" s="17" t="s">
        <v>59</v>
      </c>
      <c r="E43" s="17"/>
      <c r="F43" s="17"/>
      <c r="G43" s="78">
        <v>163</v>
      </c>
      <c r="H43" s="90">
        <v>154</v>
      </c>
    </row>
    <row r="44" spans="2:12" ht="18.75" x14ac:dyDescent="0.3">
      <c r="B44" s="27" t="s">
        <v>44</v>
      </c>
      <c r="C44" s="17"/>
      <c r="D44" s="17" t="s">
        <v>60</v>
      </c>
      <c r="E44" s="17"/>
      <c r="F44" s="17"/>
      <c r="G44" s="78">
        <v>5.0999999999999996</v>
      </c>
      <c r="H44" s="90">
        <v>4.7</v>
      </c>
    </row>
    <row r="45" spans="2:12" ht="18.75" x14ac:dyDescent="0.3">
      <c r="B45" s="27" t="s">
        <v>45</v>
      </c>
      <c r="C45" s="17"/>
      <c r="D45" s="17" t="s">
        <v>61</v>
      </c>
      <c r="E45" s="17"/>
      <c r="F45" s="17"/>
      <c r="G45" s="91">
        <v>1</v>
      </c>
      <c r="H45" s="90"/>
    </row>
    <row r="46" spans="2:12" ht="18.75" x14ac:dyDescent="0.3">
      <c r="B46" s="27" t="s">
        <v>46</v>
      </c>
      <c r="C46" s="17"/>
      <c r="D46" s="17" t="s">
        <v>62</v>
      </c>
      <c r="E46" s="17"/>
      <c r="F46" s="17"/>
      <c r="G46" s="78">
        <v>0.49</v>
      </c>
      <c r="H46" s="21">
        <v>0.43</v>
      </c>
    </row>
    <row r="47" spans="2:12" ht="18.75" x14ac:dyDescent="0.3">
      <c r="B47" s="27" t="s">
        <v>47</v>
      </c>
      <c r="C47" s="17"/>
      <c r="D47" s="22" t="s">
        <v>65</v>
      </c>
      <c r="E47" s="17"/>
      <c r="F47" s="17"/>
      <c r="G47" s="91"/>
      <c r="H47" s="90"/>
    </row>
    <row r="48" spans="2:12" ht="18.75" x14ac:dyDescent="0.3">
      <c r="B48" s="27" t="s">
        <v>48</v>
      </c>
      <c r="C48" s="17"/>
      <c r="D48" s="17" t="s">
        <v>63</v>
      </c>
      <c r="E48" s="17"/>
      <c r="F48" s="17"/>
      <c r="G48" s="91">
        <v>305</v>
      </c>
      <c r="H48" s="90">
        <v>184</v>
      </c>
    </row>
    <row r="49" spans="1:8" ht="18.75" x14ac:dyDescent="0.3">
      <c r="B49" s="27" t="s">
        <v>107</v>
      </c>
      <c r="C49" s="17"/>
      <c r="D49" s="22" t="s">
        <v>64</v>
      </c>
      <c r="E49" s="17"/>
      <c r="F49" s="17"/>
      <c r="G49" s="91">
        <v>5.7</v>
      </c>
      <c r="H49" s="90">
        <v>4.4000000000000004</v>
      </c>
    </row>
    <row r="50" spans="1:8" ht="8.25" customHeight="1" x14ac:dyDescent="0.3">
      <c r="B50" s="27"/>
      <c r="C50" s="17"/>
      <c r="D50" s="17"/>
      <c r="E50" s="17"/>
      <c r="F50" s="17"/>
      <c r="G50" s="91"/>
      <c r="H50" s="90"/>
    </row>
    <row r="51" spans="1:8" ht="18.75" x14ac:dyDescent="0.3">
      <c r="A51" s="97" t="s">
        <v>72</v>
      </c>
      <c r="B51" s="27" t="s">
        <v>50</v>
      </c>
      <c r="C51" s="17"/>
      <c r="D51" s="17"/>
      <c r="E51" s="17"/>
      <c r="F51" s="17"/>
      <c r="G51" s="91"/>
      <c r="H51" s="90"/>
    </row>
    <row r="52" spans="1:8" ht="18.75" x14ac:dyDescent="0.3">
      <c r="A52" s="97"/>
      <c r="B52" s="27" t="s">
        <v>51</v>
      </c>
      <c r="C52" s="17"/>
      <c r="D52" s="17"/>
      <c r="E52" s="17"/>
      <c r="F52" s="17"/>
      <c r="G52" s="91"/>
      <c r="H52" s="90"/>
    </row>
    <row r="53" spans="1:8" ht="30.75" x14ac:dyDescent="0.3">
      <c r="A53" s="97"/>
      <c r="B53" s="27" t="s">
        <v>52</v>
      </c>
      <c r="C53" s="17"/>
      <c r="D53" s="23" t="s">
        <v>67</v>
      </c>
      <c r="E53" s="17"/>
      <c r="F53" s="17"/>
      <c r="G53" s="91">
        <v>3</v>
      </c>
      <c r="H53" s="90">
        <v>5</v>
      </c>
    </row>
    <row r="54" spans="1:8" ht="30.75" x14ac:dyDescent="0.3">
      <c r="A54" s="97"/>
      <c r="B54" s="27" t="s">
        <v>53</v>
      </c>
      <c r="C54" s="17"/>
      <c r="D54" s="24" t="s">
        <v>66</v>
      </c>
      <c r="E54" s="17"/>
      <c r="F54" s="17"/>
      <c r="G54" s="91">
        <v>50</v>
      </c>
      <c r="H54" s="90">
        <v>53</v>
      </c>
    </row>
    <row r="55" spans="1:8" ht="7.5" customHeight="1" x14ac:dyDescent="0.3">
      <c r="B55" s="27"/>
      <c r="C55" s="17"/>
      <c r="D55" s="17"/>
      <c r="E55" s="17"/>
      <c r="F55" s="17"/>
      <c r="G55" s="91"/>
      <c r="H55" s="90"/>
    </row>
    <row r="56" spans="1:8" ht="30.75" x14ac:dyDescent="0.3">
      <c r="B56" s="27" t="s">
        <v>54</v>
      </c>
      <c r="C56" s="17"/>
      <c r="D56" s="24" t="s">
        <v>68</v>
      </c>
      <c r="E56" s="17"/>
      <c r="F56" s="17"/>
      <c r="G56" s="91">
        <v>2</v>
      </c>
      <c r="H56" s="90">
        <v>1</v>
      </c>
    </row>
    <row r="57" spans="1:8" ht="18.75" x14ac:dyDescent="0.3">
      <c r="B57" s="27" t="s">
        <v>55</v>
      </c>
      <c r="C57" s="17"/>
      <c r="D57" s="17" t="s">
        <v>69</v>
      </c>
      <c r="E57" s="17"/>
      <c r="F57" s="17"/>
      <c r="G57" s="91"/>
      <c r="H57" s="90"/>
    </row>
    <row r="58" spans="1:8" ht="18.75" x14ac:dyDescent="0.3">
      <c r="B58" s="27" t="s">
        <v>56</v>
      </c>
      <c r="C58" s="17"/>
      <c r="D58" s="17" t="s">
        <v>70</v>
      </c>
      <c r="E58" s="17"/>
      <c r="F58" s="17"/>
      <c r="G58" s="78">
        <v>45</v>
      </c>
      <c r="H58" s="90">
        <v>35</v>
      </c>
    </row>
    <row r="59" spans="1:8" ht="18.75" x14ac:dyDescent="0.3">
      <c r="B59" s="27" t="s">
        <v>57</v>
      </c>
      <c r="C59" s="17"/>
      <c r="D59" s="22" t="s">
        <v>71</v>
      </c>
      <c r="E59" s="17"/>
      <c r="F59" s="17"/>
      <c r="G59" s="91"/>
      <c r="H59" s="90">
        <v>6</v>
      </c>
    </row>
    <row r="60" spans="1:8" ht="18.75" x14ac:dyDescent="0.3">
      <c r="B60" s="27" t="s">
        <v>58</v>
      </c>
      <c r="C60" s="17"/>
      <c r="D60" s="17"/>
      <c r="E60" s="17"/>
      <c r="F60" s="17"/>
      <c r="G60" s="91"/>
      <c r="H60" s="90"/>
    </row>
    <row r="61" spans="1:8" ht="18.75" x14ac:dyDescent="0.3">
      <c r="B61" s="28" t="s">
        <v>73</v>
      </c>
      <c r="C61" s="25"/>
      <c r="D61" s="26" t="s">
        <v>65</v>
      </c>
      <c r="E61" s="25"/>
      <c r="F61" s="25"/>
      <c r="G61" s="92">
        <v>5</v>
      </c>
      <c r="H61" s="93">
        <v>16</v>
      </c>
    </row>
    <row r="66" spans="2:2" ht="18.75" x14ac:dyDescent="0.3">
      <c r="B66" s="18"/>
    </row>
    <row r="67" spans="2:2" ht="18.75" x14ac:dyDescent="0.3">
      <c r="B67" s="1"/>
    </row>
    <row r="68" spans="2:2" ht="18.75" x14ac:dyDescent="0.3">
      <c r="B68" s="16"/>
    </row>
    <row r="71" spans="2:2" ht="18.75" x14ac:dyDescent="0.3">
      <c r="B71" s="1"/>
    </row>
    <row r="72" spans="2:2" ht="18.75" x14ac:dyDescent="0.3">
      <c r="B72" s="1"/>
    </row>
    <row r="73" spans="2:2" ht="18.75" x14ac:dyDescent="0.3">
      <c r="B73" s="1"/>
    </row>
    <row r="74" spans="2:2" ht="18.75" x14ac:dyDescent="0.3">
      <c r="B74" s="1"/>
    </row>
    <row r="75" spans="2:2" ht="18.75" x14ac:dyDescent="0.3">
      <c r="B75" s="1"/>
    </row>
    <row r="76" spans="2:2" ht="18.75" x14ac:dyDescent="0.3">
      <c r="B76" s="15"/>
    </row>
    <row r="77" spans="2:2" ht="18.75" x14ac:dyDescent="0.3">
      <c r="B77" s="1"/>
    </row>
    <row r="78" spans="2:2" ht="18.75" x14ac:dyDescent="0.3">
      <c r="B78" s="1"/>
    </row>
    <row r="81" spans="2:2" x14ac:dyDescent="0.25">
      <c r="B81" s="17"/>
    </row>
  </sheetData>
  <mergeCells count="7">
    <mergeCell ref="F1:I1"/>
    <mergeCell ref="A51:A54"/>
    <mergeCell ref="B1:B2"/>
    <mergeCell ref="C1:C2"/>
    <mergeCell ref="D1:E1"/>
    <mergeCell ref="C37:E37"/>
    <mergeCell ref="C38:D38"/>
  </mergeCells>
  <pageMargins left="0.23622047244094491" right="0.23622047244094491" top="0.15748031496062992" bottom="0.11811023622047245" header="0.11811023622047245" footer="0.11811023622047245"/>
  <pageSetup paperSize="9" scale="87" orientation="landscape" r:id="rId1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zoomScale="115" zoomScaleNormal="115" workbookViewId="0">
      <selection activeCell="A23" sqref="A23:A30"/>
    </sheetView>
  </sheetViews>
  <sheetFormatPr defaultRowHeight="15" x14ac:dyDescent="0.25"/>
  <cols>
    <col min="1" max="1" width="43.85546875" customWidth="1"/>
    <col min="2" max="2" width="10.5703125" customWidth="1"/>
    <col min="3" max="3" width="40.140625" customWidth="1"/>
  </cols>
  <sheetData>
    <row r="1" spans="1:3" ht="18.75" x14ac:dyDescent="0.3">
      <c r="A1" s="5" t="s">
        <v>7</v>
      </c>
      <c r="B1" s="18" t="s">
        <v>26</v>
      </c>
      <c r="C1" s="5" t="s">
        <v>43</v>
      </c>
    </row>
    <row r="2" spans="1:3" ht="18.75" x14ac:dyDescent="0.3">
      <c r="A2" s="5" t="s">
        <v>8</v>
      </c>
      <c r="B2" s="1" t="s">
        <v>88</v>
      </c>
      <c r="C2" s="5" t="s">
        <v>44</v>
      </c>
    </row>
    <row r="3" spans="1:3" ht="18.75" x14ac:dyDescent="0.3">
      <c r="A3" s="9" t="s">
        <v>9</v>
      </c>
      <c r="B3" s="16"/>
      <c r="C3" s="5" t="s">
        <v>45</v>
      </c>
    </row>
    <row r="4" spans="1:3" ht="18.75" x14ac:dyDescent="0.3">
      <c r="A4" s="9" t="s">
        <v>10</v>
      </c>
      <c r="B4" s="27"/>
      <c r="C4" s="5" t="s">
        <v>46</v>
      </c>
    </row>
    <row r="5" spans="1:3" ht="18.75" x14ac:dyDescent="0.3">
      <c r="A5" s="9" t="s">
        <v>34</v>
      </c>
      <c r="B5" s="16"/>
      <c r="C5" s="5" t="s">
        <v>47</v>
      </c>
    </row>
    <row r="6" spans="1:3" ht="18.75" x14ac:dyDescent="0.3">
      <c r="A6" s="9" t="s">
        <v>11</v>
      </c>
      <c r="B6" s="1"/>
      <c r="C6" s="5" t="s">
        <v>48</v>
      </c>
    </row>
    <row r="7" spans="1:3" ht="18.75" x14ac:dyDescent="0.3">
      <c r="A7" s="9" t="s">
        <v>12</v>
      </c>
      <c r="B7" s="1"/>
      <c r="C7" s="5" t="s">
        <v>49</v>
      </c>
    </row>
    <row r="8" spans="1:3" ht="18.75" x14ac:dyDescent="0.3">
      <c r="A8" s="9" t="s">
        <v>13</v>
      </c>
      <c r="B8" s="1"/>
      <c r="C8" s="5"/>
    </row>
    <row r="9" spans="1:3" ht="18.75" x14ac:dyDescent="0.3">
      <c r="A9" s="5" t="s">
        <v>6</v>
      </c>
      <c r="B9" s="1"/>
      <c r="C9" s="5" t="s">
        <v>50</v>
      </c>
    </row>
    <row r="10" spans="1:3" ht="18.75" x14ac:dyDescent="0.3">
      <c r="A10" s="5" t="s">
        <v>5</v>
      </c>
      <c r="B10" s="1"/>
      <c r="C10" s="5" t="s">
        <v>51</v>
      </c>
    </row>
    <row r="11" spans="1:3" ht="18.75" x14ac:dyDescent="0.3">
      <c r="A11" s="5" t="s">
        <v>14</v>
      </c>
      <c r="B11" s="15"/>
      <c r="C11" s="5" t="s">
        <v>52</v>
      </c>
    </row>
    <row r="12" spans="1:3" ht="18.75" x14ac:dyDescent="0.3">
      <c r="A12" s="5" t="s">
        <v>15</v>
      </c>
      <c r="B12" s="1"/>
      <c r="C12" s="5" t="s">
        <v>53</v>
      </c>
    </row>
    <row r="13" spans="1:3" ht="18.75" x14ac:dyDescent="0.3">
      <c r="A13" s="9" t="s">
        <v>34</v>
      </c>
      <c r="C13" s="5"/>
    </row>
    <row r="14" spans="1:3" ht="18.75" x14ac:dyDescent="0.3">
      <c r="A14" s="5" t="s">
        <v>39</v>
      </c>
      <c r="C14" s="5" t="s">
        <v>54</v>
      </c>
    </row>
    <row r="15" spans="1:3" ht="18.75" x14ac:dyDescent="0.3">
      <c r="A15" s="5" t="s">
        <v>36</v>
      </c>
      <c r="C15" s="5" t="s">
        <v>55</v>
      </c>
    </row>
    <row r="16" spans="1:3" ht="18.75" x14ac:dyDescent="0.3">
      <c r="A16" s="5" t="s">
        <v>10</v>
      </c>
      <c r="C16" s="5" t="s">
        <v>56</v>
      </c>
    </row>
    <row r="17" spans="1:3" ht="18.75" x14ac:dyDescent="0.3">
      <c r="A17" s="5" t="s">
        <v>86</v>
      </c>
      <c r="C17" s="5" t="s">
        <v>57</v>
      </c>
    </row>
    <row r="18" spans="1:3" ht="18.75" x14ac:dyDescent="0.3">
      <c r="A18" s="36" t="s">
        <v>35</v>
      </c>
      <c r="C18" s="5" t="s">
        <v>58</v>
      </c>
    </row>
    <row r="19" spans="1:3" ht="18.75" x14ac:dyDescent="0.3">
      <c r="A19" s="5" t="s">
        <v>108</v>
      </c>
      <c r="C19" s="5" t="s">
        <v>73</v>
      </c>
    </row>
    <row r="20" spans="1:3" ht="18.75" x14ac:dyDescent="0.3">
      <c r="A20" s="5" t="s">
        <v>33</v>
      </c>
      <c r="C20" s="42"/>
    </row>
    <row r="21" spans="1:3" ht="18.75" x14ac:dyDescent="0.3">
      <c r="A21" s="15"/>
    </row>
    <row r="22" spans="1:3" ht="18.75" x14ac:dyDescent="0.3">
      <c r="A22" s="15"/>
    </row>
    <row r="23" spans="1:3" ht="18.75" x14ac:dyDescent="0.3">
      <c r="A23" s="15" t="s">
        <v>111</v>
      </c>
    </row>
    <row r="24" spans="1:3" ht="18.75" x14ac:dyDescent="0.3">
      <c r="A24" s="15" t="s">
        <v>112</v>
      </c>
    </row>
    <row r="25" spans="1:3" ht="18.75" x14ac:dyDescent="0.3">
      <c r="A25" s="5" t="s">
        <v>108</v>
      </c>
    </row>
    <row r="26" spans="1:3" ht="18.75" x14ac:dyDescent="0.3">
      <c r="A26" s="5" t="s">
        <v>33</v>
      </c>
    </row>
    <row r="27" spans="1:3" ht="18.75" x14ac:dyDescent="0.3">
      <c r="A27" s="9" t="s">
        <v>34</v>
      </c>
    </row>
    <row r="28" spans="1:3" ht="18.75" x14ac:dyDescent="0.3">
      <c r="A28" s="5" t="s">
        <v>8</v>
      </c>
    </row>
    <row r="29" spans="1:3" ht="18.75" x14ac:dyDescent="0.3">
      <c r="A29" s="5" t="s">
        <v>86</v>
      </c>
    </row>
    <row r="30" spans="1:3" ht="18.75" x14ac:dyDescent="0.3">
      <c r="A30" s="5" t="s">
        <v>36</v>
      </c>
    </row>
  </sheetData>
  <pageMargins left="0.23622047244094491" right="0.23622047244094491" top="0.19685039370078741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B24" sqref="A24:B24"/>
    </sheetView>
  </sheetViews>
  <sheetFormatPr defaultRowHeight="15" x14ac:dyDescent="0.25"/>
  <cols>
    <col min="1" max="1" width="43.28515625" customWidth="1"/>
  </cols>
  <sheetData>
    <row r="1" spans="1:8" ht="18.75" x14ac:dyDescent="0.3">
      <c r="A1" s="15" t="s">
        <v>8</v>
      </c>
    </row>
    <row r="2" spans="1:8" ht="18.75" x14ac:dyDescent="0.3">
      <c r="A2" s="9" t="s">
        <v>10</v>
      </c>
      <c r="D2" s="2"/>
      <c r="E2" s="12" t="s">
        <v>94</v>
      </c>
      <c r="F2" s="12" t="s">
        <v>95</v>
      </c>
      <c r="G2" s="12" t="s">
        <v>96</v>
      </c>
      <c r="H2" s="12" t="s">
        <v>97</v>
      </c>
    </row>
    <row r="3" spans="1:8" ht="18.75" x14ac:dyDescent="0.3">
      <c r="A3" s="9" t="s">
        <v>122</v>
      </c>
      <c r="C3" t="s">
        <v>126</v>
      </c>
      <c r="D3" s="12">
        <v>5.8</v>
      </c>
      <c r="E3" s="12" t="s">
        <v>90</v>
      </c>
      <c r="F3" s="12" t="s">
        <v>91</v>
      </c>
      <c r="G3" s="12" t="s">
        <v>92</v>
      </c>
      <c r="H3" s="12" t="s">
        <v>93</v>
      </c>
    </row>
    <row r="4" spans="1:8" ht="18.75" x14ac:dyDescent="0.3">
      <c r="A4" s="9" t="s">
        <v>11</v>
      </c>
      <c r="D4" s="2"/>
      <c r="E4" s="2"/>
      <c r="F4" s="12" t="s">
        <v>98</v>
      </c>
      <c r="G4" s="2"/>
      <c r="H4" s="2"/>
    </row>
    <row r="5" spans="1:8" ht="18.75" x14ac:dyDescent="0.3">
      <c r="A5" s="5" t="s">
        <v>5</v>
      </c>
      <c r="D5" s="2"/>
      <c r="E5" s="2"/>
      <c r="F5" s="2"/>
      <c r="G5" s="2"/>
      <c r="H5" s="2"/>
    </row>
    <row r="6" spans="1:8" ht="18.75" x14ac:dyDescent="0.3">
      <c r="A6" s="5" t="s">
        <v>15</v>
      </c>
    </row>
    <row r="8" spans="1:8" ht="18.75" x14ac:dyDescent="0.3">
      <c r="A8" s="27" t="s">
        <v>43</v>
      </c>
    </row>
    <row r="9" spans="1:8" ht="18.75" x14ac:dyDescent="0.3">
      <c r="A9" s="27" t="s">
        <v>44</v>
      </c>
    </row>
    <row r="10" spans="1:8" ht="18.75" x14ac:dyDescent="0.3">
      <c r="A10" s="27" t="s">
        <v>46</v>
      </c>
    </row>
    <row r="11" spans="1:8" ht="18.75" x14ac:dyDescent="0.3">
      <c r="A11" s="27" t="s">
        <v>56</v>
      </c>
    </row>
    <row r="17" spans="1:5" x14ac:dyDescent="0.25">
      <c r="A17" s="2" t="s">
        <v>99</v>
      </c>
      <c r="B17" s="2">
        <v>150</v>
      </c>
      <c r="C17" s="2"/>
      <c r="D17" s="2"/>
      <c r="E17" s="2"/>
    </row>
    <row r="18" spans="1:5" x14ac:dyDescent="0.25">
      <c r="A18" s="2" t="s">
        <v>88</v>
      </c>
      <c r="B18" s="2">
        <v>360</v>
      </c>
      <c r="C18" s="2"/>
      <c r="D18" s="2"/>
      <c r="E18" s="2"/>
    </row>
    <row r="19" spans="1:5" x14ac:dyDescent="0.25">
      <c r="A19" s="2" t="s">
        <v>110</v>
      </c>
      <c r="B19" s="2">
        <v>260</v>
      </c>
      <c r="C19" s="2"/>
      <c r="D19" s="2"/>
      <c r="E19" s="2"/>
    </row>
    <row r="20" spans="1:5" x14ac:dyDescent="0.25">
      <c r="A20" s="2" t="s">
        <v>109</v>
      </c>
      <c r="B20" s="2">
        <v>150</v>
      </c>
      <c r="C20" s="2"/>
      <c r="D20" s="2"/>
      <c r="E20" s="2"/>
    </row>
    <row r="21" spans="1:5" x14ac:dyDescent="0.25">
      <c r="A21" s="2"/>
      <c r="B21" s="39">
        <f>SUM(B17:B20)</f>
        <v>920</v>
      </c>
      <c r="C21" s="2"/>
      <c r="D21" s="2"/>
      <c r="E21" s="2"/>
    </row>
    <row r="22" spans="1:5" x14ac:dyDescent="0.25">
      <c r="A22" s="2"/>
      <c r="B22" s="39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 t="s">
        <v>100</v>
      </c>
      <c r="B24" s="2">
        <v>500</v>
      </c>
      <c r="C24" s="2"/>
      <c r="D24" s="2"/>
      <c r="E24" s="2"/>
    </row>
    <row r="25" spans="1:5" x14ac:dyDescent="0.25">
      <c r="A25" s="2" t="s">
        <v>101</v>
      </c>
      <c r="B25" s="2">
        <v>360</v>
      </c>
      <c r="C25" s="2"/>
      <c r="D25" s="2"/>
      <c r="E25" s="2"/>
    </row>
    <row r="26" spans="1:5" x14ac:dyDescent="0.25">
      <c r="A26" s="2" t="s">
        <v>102</v>
      </c>
      <c r="B26" s="2">
        <v>1600</v>
      </c>
      <c r="C26" s="2"/>
      <c r="D26" s="2"/>
      <c r="E26" s="2"/>
    </row>
    <row r="27" spans="1:5" x14ac:dyDescent="0.25">
      <c r="A27" s="2" t="s">
        <v>103</v>
      </c>
      <c r="B27" s="2">
        <v>850</v>
      </c>
      <c r="C27" s="2"/>
      <c r="D27" s="2">
        <v>170</v>
      </c>
      <c r="E27" s="40">
        <v>0.1</v>
      </c>
    </row>
    <row r="28" spans="1:5" x14ac:dyDescent="0.25">
      <c r="A28" s="2" t="s">
        <v>104</v>
      </c>
      <c r="B28" s="2">
        <v>100</v>
      </c>
      <c r="C28" s="2"/>
      <c r="D28" s="2"/>
      <c r="E28" s="2"/>
    </row>
    <row r="29" spans="1:5" x14ac:dyDescent="0.25">
      <c r="A29" s="2"/>
      <c r="B29" s="39">
        <f>SUM(B24:B28)</f>
        <v>3410</v>
      </c>
      <c r="C29" s="2"/>
      <c r="D29" s="2"/>
      <c r="E29" s="2"/>
    </row>
    <row r="30" spans="1:5" x14ac:dyDescent="0.25">
      <c r="A30" s="2"/>
      <c r="B30" s="39"/>
      <c r="C30" s="2"/>
      <c r="D30" s="2"/>
      <c r="E30" s="2"/>
    </row>
    <row r="31" spans="1:5" x14ac:dyDescent="0.25">
      <c r="A31" s="2" t="s">
        <v>105</v>
      </c>
      <c r="B31" s="2">
        <v>60</v>
      </c>
      <c r="C31" s="2"/>
      <c r="D31" s="2"/>
      <c r="E31" s="2"/>
    </row>
    <row r="32" spans="1:5" x14ac:dyDescent="0.25">
      <c r="A32" s="2" t="s">
        <v>106</v>
      </c>
      <c r="B32" s="2">
        <v>90</v>
      </c>
      <c r="C32" s="2"/>
      <c r="D32" s="2"/>
      <c r="E32" s="2"/>
    </row>
    <row r="33" spans="1:5" x14ac:dyDescent="0.25">
      <c r="A33" s="2"/>
      <c r="B33" s="39">
        <f>SUM(B31:B32)</f>
        <v>150</v>
      </c>
      <c r="C33" s="2"/>
      <c r="D33" s="2"/>
      <c r="E33" s="2"/>
    </row>
    <row r="34" spans="1:5" ht="18.75" x14ac:dyDescent="0.3">
      <c r="A34" s="2"/>
      <c r="B34" s="41">
        <f>B21+B29+B33</f>
        <v>4480</v>
      </c>
      <c r="C34" s="2"/>
      <c r="D34" s="2"/>
      <c r="E34" s="2"/>
    </row>
    <row r="35" spans="1:5" ht="18.75" x14ac:dyDescent="0.3">
      <c r="A35" s="2"/>
      <c r="B35" s="47"/>
      <c r="C35" s="2"/>
      <c r="D35" s="2"/>
      <c r="E35" s="2"/>
    </row>
    <row r="36" spans="1:5" ht="18.75" x14ac:dyDescent="0.3">
      <c r="A36" s="2"/>
      <c r="B36" s="47"/>
      <c r="C36" s="2"/>
      <c r="D36" s="2"/>
      <c r="E36" s="2"/>
    </row>
    <row r="37" spans="1:5" x14ac:dyDescent="0.25">
      <c r="A37" s="105" t="s">
        <v>79</v>
      </c>
      <c r="B37" s="105"/>
      <c r="C37" s="105"/>
      <c r="D37" s="105"/>
    </row>
    <row r="38" spans="1:5" x14ac:dyDescent="0.25">
      <c r="A38" s="2"/>
      <c r="B38" s="2"/>
      <c r="C38" s="2"/>
      <c r="D38" s="2"/>
    </row>
    <row r="39" spans="1:5" x14ac:dyDescent="0.25">
      <c r="A39" s="49" t="s">
        <v>80</v>
      </c>
      <c r="B39" s="2">
        <v>3</v>
      </c>
      <c r="C39" s="2"/>
      <c r="D39" s="2"/>
    </row>
    <row r="40" spans="1:5" x14ac:dyDescent="0.25">
      <c r="A40" s="49" t="s">
        <v>53</v>
      </c>
      <c r="B40" s="2">
        <v>50</v>
      </c>
      <c r="C40" s="2">
        <f>B39+B40</f>
        <v>53</v>
      </c>
      <c r="D40" s="2"/>
    </row>
    <row r="41" spans="1:5" x14ac:dyDescent="0.25">
      <c r="A41" s="2"/>
      <c r="B41" s="2">
        <v>50</v>
      </c>
      <c r="C41" s="2" t="s">
        <v>124</v>
      </c>
      <c r="D41" s="2"/>
    </row>
    <row r="42" spans="1:5" x14ac:dyDescent="0.25">
      <c r="A42" s="2" t="s">
        <v>125</v>
      </c>
      <c r="B42" s="2">
        <v>1000</v>
      </c>
      <c r="C42" s="2"/>
      <c r="D42" s="2"/>
    </row>
    <row r="43" spans="1:5" x14ac:dyDescent="0.25">
      <c r="A43" s="2"/>
      <c r="B43" s="2">
        <v>5300</v>
      </c>
      <c r="C43" s="2">
        <v>50</v>
      </c>
      <c r="D43" s="2">
        <f>B43*C43/100</f>
        <v>2650</v>
      </c>
    </row>
    <row r="44" spans="1:5" x14ac:dyDescent="0.25">
      <c r="A44" s="2"/>
      <c r="B44" s="2"/>
      <c r="C44" s="2"/>
      <c r="D44" s="2"/>
    </row>
  </sheetData>
  <mergeCells count="1">
    <mergeCell ref="A37:D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2019-08-08T10:19:27Z</dcterms:modified>
</cp:coreProperties>
</file>